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hidePivotFieldList="1"/>
  <mc:AlternateContent xmlns:mc="http://schemas.openxmlformats.org/markup-compatibility/2006">
    <mc:Choice Requires="x15">
      <x15ac:absPath xmlns:x15ac="http://schemas.microsoft.com/office/spreadsheetml/2010/11/ac" url="https://sharedservicescentre-my.sharepoint.com/personal/matthew_pirani_oaic_gov_au/Documents/Desktop/New folder/"/>
    </mc:Choice>
  </mc:AlternateContent>
  <xr:revisionPtr revIDLastSave="0" documentId="8_{827E8B2F-FB4B-40BB-975E-D59827B75BB7}" xr6:coauthVersionLast="47" xr6:coauthVersionMax="47" xr10:uidLastSave="{00000000-0000-0000-0000-000000000000}"/>
  <workbookProtection workbookAlgorithmName="SHA-256" workbookHashValue="Qiu1LranoXXxVQ+1WWzzSLc68txxfKj4bU/AvoUS/O8=" workbookSaltValue="bmnVlYxyRGFRYVKsAVLh0w==" workbookSpinCount="100000" lockStructure="1"/>
  <bookViews>
    <workbookView xWindow="-51720" yWindow="5100" windowWidth="51840" windowHeight="21120" tabRatio="794" activeTab="9" xr2:uid="{00000000-000D-0000-FFFF-FFFF00000000}"/>
  </bookViews>
  <sheets>
    <sheet name="Overview" sheetId="9" r:id="rId1"/>
    <sheet name="Area 1" sheetId="1" r:id="rId2"/>
    <sheet name="Area 2" sheetId="18" r:id="rId3"/>
    <sheet name="Area 3" sheetId="19" r:id="rId4"/>
    <sheet name="Area 4" sheetId="20" r:id="rId5"/>
    <sheet name="Area 5" sheetId="21" r:id="rId6"/>
    <sheet name="Area 6" sheetId="22" r:id="rId7"/>
    <sheet name="Area 7" sheetId="23" r:id="rId8"/>
    <sheet name="Area 8" sheetId="24" r:id="rId9"/>
    <sheet name="Results" sheetId="26" r:id="rId10"/>
    <sheet name="Calculations" sheetId="27"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27" l="1"/>
  <c r="I53" i="27"/>
  <c r="H53" i="27"/>
  <c r="F52" i="27"/>
  <c r="G52" i="27" s="1" a="1"/>
  <c r="G52" i="27" s="1"/>
  <c r="H52" i="27" s="1" a="1"/>
  <c r="H52" i="27" s="1"/>
  <c r="F51" i="27"/>
  <c r="G51" i="27" s="1" a="1"/>
  <c r="G51" i="27" s="1"/>
  <c r="J51" i="27" s="1" a="1"/>
  <c r="J51" i="27" s="1"/>
  <c r="F50" i="27"/>
  <c r="G50" i="27" s="1" a="1"/>
  <c r="G50" i="27" s="1"/>
  <c r="J50" i="27" s="1" a="1"/>
  <c r="J50" i="27" s="1"/>
  <c r="F49" i="27"/>
  <c r="G49" i="27" s="1" a="1"/>
  <c r="G49" i="27" s="1"/>
  <c r="I49" i="27" s="1" a="1"/>
  <c r="I49" i="27" s="1"/>
  <c r="F48" i="27"/>
  <c r="G48" i="27" s="1" a="1"/>
  <c r="G48" i="27" s="1"/>
  <c r="I48" i="27" s="1" a="1"/>
  <c r="I48" i="27" s="1"/>
  <c r="F47" i="27"/>
  <c r="G47" i="27" s="1" a="1"/>
  <c r="G47" i="27" s="1"/>
  <c r="J47" i="27" s="1" a="1"/>
  <c r="J47" i="27" s="1"/>
  <c r="F46" i="27"/>
  <c r="G46" i="27" s="1" a="1"/>
  <c r="G46" i="27" s="1"/>
  <c r="H46" i="27" s="1" a="1"/>
  <c r="H46" i="27" s="1"/>
  <c r="F45" i="27"/>
  <c r="G45" i="27" s="1" a="1"/>
  <c r="G45" i="27" s="1"/>
  <c r="J45" i="27" s="1" a="1"/>
  <c r="J45" i="27" s="1"/>
  <c r="F44" i="27"/>
  <c r="G44" i="27" s="1" a="1"/>
  <c r="G44" i="27" s="1"/>
  <c r="H44" i="27" s="1" a="1"/>
  <c r="H44" i="27" s="1"/>
  <c r="F43" i="27"/>
  <c r="G43" i="27" s="1" a="1"/>
  <c r="G43" i="27" s="1"/>
  <c r="H43" i="27" s="1" a="1"/>
  <c r="H43" i="27" s="1"/>
  <c r="F42" i="27"/>
  <c r="G42" i="27" s="1" a="1"/>
  <c r="G42" i="27" s="1"/>
  <c r="H42" i="27" s="1" a="1"/>
  <c r="H42" i="27" s="1"/>
  <c r="F41" i="27"/>
  <c r="G41" i="27" s="1" a="1"/>
  <c r="G41" i="27" s="1"/>
  <c r="H41" i="27" s="1" a="1"/>
  <c r="H41" i="27" s="1"/>
  <c r="F40" i="27"/>
  <c r="G40" i="27" s="1" a="1"/>
  <c r="G40" i="27" s="1"/>
  <c r="H40" i="27" s="1" a="1"/>
  <c r="H40" i="27" s="1"/>
  <c r="F39" i="27"/>
  <c r="G39" i="27" s="1" a="1"/>
  <c r="G39" i="27" s="1"/>
  <c r="J39" i="27" s="1" a="1"/>
  <c r="J39" i="27" s="1"/>
  <c r="F38" i="27"/>
  <c r="G38" i="27" s="1" a="1"/>
  <c r="G38" i="27" s="1"/>
  <c r="J38" i="27" s="1" a="1"/>
  <c r="J38" i="27" s="1"/>
  <c r="F37" i="27"/>
  <c r="G37" i="27" s="1" a="1"/>
  <c r="G37" i="27" s="1"/>
  <c r="J37" i="27" s="1" a="1"/>
  <c r="J37" i="27" s="1"/>
  <c r="F36" i="27"/>
  <c r="G36" i="27" s="1" a="1"/>
  <c r="G36" i="27" s="1"/>
  <c r="I36" i="27" s="1" a="1"/>
  <c r="I36" i="27" s="1"/>
  <c r="F35" i="27"/>
  <c r="G35" i="27" s="1" a="1"/>
  <c r="G35" i="27" s="1"/>
  <c r="J35" i="27" s="1" a="1"/>
  <c r="J35" i="27" s="1"/>
  <c r="F34" i="27"/>
  <c r="G34" i="27" s="1" a="1"/>
  <c r="G34" i="27" s="1"/>
  <c r="H34" i="27" s="1" a="1"/>
  <c r="H34" i="27" s="1"/>
  <c r="F33" i="27"/>
  <c r="G33" i="27" s="1" a="1"/>
  <c r="G33" i="27" s="1"/>
  <c r="J33" i="27" s="1" a="1"/>
  <c r="J33" i="27" s="1"/>
  <c r="F32" i="27"/>
  <c r="G32" i="27" s="1" a="1"/>
  <c r="G32" i="27" s="1"/>
  <c r="I32" i="27" s="1" a="1"/>
  <c r="I32" i="27" s="1"/>
  <c r="F31" i="27"/>
  <c r="G31" i="27" s="1" a="1"/>
  <c r="G31" i="27" s="1"/>
  <c r="I31" i="27" s="1" a="1"/>
  <c r="I31" i="27" s="1"/>
  <c r="F30" i="27"/>
  <c r="G30" i="27" s="1" a="1"/>
  <c r="G30" i="27" s="1"/>
  <c r="J30" i="27" s="1" a="1"/>
  <c r="J30" i="27" s="1"/>
  <c r="F29" i="27"/>
  <c r="G29" i="27" s="1" a="1"/>
  <c r="G29" i="27" s="1"/>
  <c r="I29" i="27" s="1" a="1"/>
  <c r="I29" i="27" s="1"/>
  <c r="F28" i="27"/>
  <c r="G28" i="27" s="1" a="1"/>
  <c r="G28" i="27" s="1"/>
  <c r="J28" i="27" s="1" a="1"/>
  <c r="J28" i="27" s="1"/>
  <c r="F27" i="27"/>
  <c r="G27" i="27" s="1" a="1"/>
  <c r="G27" i="27" s="1"/>
  <c r="I27" i="27" s="1" a="1"/>
  <c r="I27" i="27" s="1"/>
  <c r="F26" i="27"/>
  <c r="G26" i="27" s="1" a="1"/>
  <c r="G26" i="27" s="1"/>
  <c r="J26" i="27" s="1" a="1"/>
  <c r="J26" i="27" s="1"/>
  <c r="F25" i="27"/>
  <c r="G25" i="27" s="1" a="1"/>
  <c r="G25" i="27" s="1"/>
  <c r="I25" i="27" s="1" a="1"/>
  <c r="I25" i="27" s="1"/>
  <c r="F24" i="27"/>
  <c r="G24" i="27" s="1" a="1"/>
  <c r="G24" i="27" s="1"/>
  <c r="J24" i="27" s="1" a="1"/>
  <c r="J24" i="27" s="1"/>
  <c r="F23" i="27"/>
  <c r="G23" i="27" s="1" a="1"/>
  <c r="G23" i="27" s="1"/>
  <c r="H23" i="27" s="1" a="1"/>
  <c r="H23" i="27" s="1"/>
  <c r="F22" i="27"/>
  <c r="G22" i="27" s="1" a="1"/>
  <c r="G22" i="27" s="1"/>
  <c r="H22" i="27" s="1" a="1"/>
  <c r="H22" i="27" s="1"/>
  <c r="F21" i="27"/>
  <c r="G21" i="27" s="1" a="1"/>
  <c r="G21" i="27" s="1"/>
  <c r="I21" i="27" s="1" a="1"/>
  <c r="I21" i="27" s="1"/>
  <c r="F20" i="27"/>
  <c r="G20" i="27" s="1" a="1"/>
  <c r="G20" i="27" s="1"/>
  <c r="I20" i="27" s="1" a="1"/>
  <c r="I20" i="27" s="1"/>
  <c r="F19" i="27"/>
  <c r="G19" i="27" s="1" a="1"/>
  <c r="G19" i="27" s="1"/>
  <c r="H19" i="27" s="1" a="1"/>
  <c r="H19" i="27" s="1"/>
  <c r="F18" i="27"/>
  <c r="G18" i="27" s="1" a="1"/>
  <c r="G18" i="27" s="1"/>
  <c r="J18" i="27" s="1" a="1"/>
  <c r="J18" i="27" s="1"/>
  <c r="F17" i="27"/>
  <c r="G17" i="27" s="1" a="1"/>
  <c r="G17" i="27" s="1"/>
  <c r="I17" i="27" s="1" a="1"/>
  <c r="I17" i="27" s="1"/>
  <c r="F16" i="27"/>
  <c r="G16" i="27" s="1" a="1"/>
  <c r="G16" i="27" s="1"/>
  <c r="I16" i="27" s="1" a="1"/>
  <c r="I16" i="27" s="1"/>
  <c r="F15" i="27"/>
  <c r="G15" i="27" s="1" a="1"/>
  <c r="G15" i="27" s="1"/>
  <c r="I15" i="27" s="1" a="1"/>
  <c r="I15" i="27" s="1"/>
  <c r="F14" i="27"/>
  <c r="G14" i="27" s="1" a="1"/>
  <c r="G14" i="27" s="1"/>
  <c r="H14" i="27" s="1" a="1"/>
  <c r="H14" i="27" s="1"/>
  <c r="F13" i="27"/>
  <c r="G13" i="27" s="1" a="1"/>
  <c r="G13" i="27" s="1"/>
  <c r="H13" i="27" s="1" a="1"/>
  <c r="H13" i="27" s="1"/>
  <c r="F12" i="27"/>
  <c r="G12" i="27" s="1" a="1"/>
  <c r="G12" i="27" s="1"/>
  <c r="I12" i="27" s="1" a="1"/>
  <c r="I12" i="27" s="1"/>
  <c r="F11" i="27"/>
  <c r="G11" i="27" s="1" a="1"/>
  <c r="G11" i="27" s="1"/>
  <c r="I11" i="27" s="1" a="1"/>
  <c r="I11" i="27" s="1"/>
  <c r="F10" i="27"/>
  <c r="G10" i="27" s="1" a="1"/>
  <c r="G10" i="27" s="1"/>
  <c r="I10" i="27" s="1" a="1"/>
  <c r="I10" i="27" s="1"/>
  <c r="F9" i="27"/>
  <c r="G9" i="27" s="1" a="1"/>
  <c r="G9" i="27" s="1"/>
  <c r="F8" i="27"/>
  <c r="G8" i="27" s="1" a="1"/>
  <c r="G8" i="27" s="1"/>
  <c r="J8" i="27" s="1" a="1"/>
  <c r="J8" i="27" s="1"/>
  <c r="F7" i="27"/>
  <c r="G7" i="27" s="1" a="1"/>
  <c r="G7" i="27" s="1"/>
  <c r="J7" i="27" s="1" a="1"/>
  <c r="J7" i="27" s="1"/>
  <c r="F6" i="27"/>
  <c r="G6" i="27" s="1" a="1"/>
  <c r="G6" i="27" s="1"/>
  <c r="H6" i="27" s="1" a="1"/>
  <c r="H6" i="27" s="1"/>
  <c r="J44" i="27" l="1" a="1"/>
  <c r="J44" i="27" s="1"/>
  <c r="J52" i="27" a="1"/>
  <c r="J52" i="27" s="1"/>
  <c r="I52" i="27" a="1"/>
  <c r="I52" i="27" s="1"/>
  <c r="I51" i="27" a="1"/>
  <c r="I51" i="27" s="1"/>
  <c r="H51" i="27" a="1"/>
  <c r="H51" i="27" s="1"/>
  <c r="I50" i="27" a="1"/>
  <c r="I50" i="27" s="1"/>
  <c r="H50" i="27" a="1"/>
  <c r="H50" i="27" s="1"/>
  <c r="J49" i="27" a="1"/>
  <c r="J49" i="27" s="1"/>
  <c r="H49" i="27" a="1"/>
  <c r="H49" i="27" s="1"/>
  <c r="J48" i="27" a="1"/>
  <c r="J48" i="27" s="1"/>
  <c r="H48" i="27" a="1"/>
  <c r="H48" i="27" s="1"/>
  <c r="H47" i="27" a="1"/>
  <c r="H47" i="27" s="1"/>
  <c r="I47" i="27" a="1"/>
  <c r="I47" i="27" s="1"/>
  <c r="I46" i="27" a="1"/>
  <c r="I46" i="27" s="1"/>
  <c r="J46" i="27" a="1"/>
  <c r="J46" i="27" s="1"/>
  <c r="H45" i="27" a="1"/>
  <c r="H45" i="27" s="1"/>
  <c r="I45" i="27" a="1"/>
  <c r="I45" i="27" s="1"/>
  <c r="I44" i="27" a="1"/>
  <c r="I44" i="27" s="1"/>
  <c r="J43" i="27" a="1"/>
  <c r="J43" i="27" s="1"/>
  <c r="I43" i="27" a="1"/>
  <c r="I43" i="27" s="1"/>
  <c r="I42" i="27" a="1"/>
  <c r="I42" i="27" s="1"/>
  <c r="J42" i="27" a="1"/>
  <c r="J42" i="27" s="1"/>
  <c r="J41" i="27" a="1"/>
  <c r="J41" i="27" s="1"/>
  <c r="I41" i="27" a="1"/>
  <c r="I41" i="27" s="1"/>
  <c r="I40" i="27" a="1"/>
  <c r="I40" i="27" s="1"/>
  <c r="J40" i="27" a="1"/>
  <c r="J40" i="27" s="1"/>
  <c r="I39" i="27" a="1"/>
  <c r="I39" i="27" s="1"/>
  <c r="H39" i="27" a="1"/>
  <c r="H39" i="27" s="1"/>
  <c r="I38" i="27" a="1"/>
  <c r="I38" i="27" s="1"/>
  <c r="H38" i="27" a="1"/>
  <c r="H38" i="27" s="1"/>
  <c r="I37" i="27" a="1"/>
  <c r="I37" i="27" s="1"/>
  <c r="H37" i="27" a="1"/>
  <c r="H37" i="27" s="1"/>
  <c r="J36" i="27" a="1"/>
  <c r="J36" i="27" s="1"/>
  <c r="H36" i="27" a="1"/>
  <c r="H36" i="27" s="1"/>
  <c r="I35" i="27" a="1"/>
  <c r="I35" i="27" s="1"/>
  <c r="H35" i="27" a="1"/>
  <c r="H35" i="27" s="1"/>
  <c r="I34" i="27" a="1"/>
  <c r="I34" i="27" s="1"/>
  <c r="J34" i="27" a="1"/>
  <c r="J34" i="27" s="1"/>
  <c r="I33" i="27" a="1"/>
  <c r="I33" i="27" s="1"/>
  <c r="H33" i="27" a="1"/>
  <c r="H33" i="27" s="1"/>
  <c r="H32" i="27" a="1"/>
  <c r="H32" i="27" s="1"/>
  <c r="J32" i="27" a="1"/>
  <c r="J32" i="27" s="1"/>
  <c r="J31" i="27" a="1"/>
  <c r="J31" i="27" s="1"/>
  <c r="H31" i="27" a="1"/>
  <c r="H31" i="27" s="1"/>
  <c r="H30" i="27" a="1"/>
  <c r="H30" i="27" s="1"/>
  <c r="I30" i="27" a="1"/>
  <c r="I30" i="27" s="1"/>
  <c r="H29" i="27" a="1"/>
  <c r="H29" i="27" s="1"/>
  <c r="J29" i="27" a="1"/>
  <c r="J29" i="27" s="1"/>
  <c r="I28" i="27" a="1"/>
  <c r="I28" i="27" s="1"/>
  <c r="H28" i="27" a="1"/>
  <c r="H28" i="27" s="1"/>
  <c r="H27" i="27" a="1"/>
  <c r="H27" i="27" s="1"/>
  <c r="J27" i="27" a="1"/>
  <c r="J27" i="27" s="1"/>
  <c r="H26" i="27" a="1"/>
  <c r="H26" i="27" s="1"/>
  <c r="I26" i="27" a="1"/>
  <c r="I26" i="27" s="1"/>
  <c r="H25" i="27" a="1"/>
  <c r="H25" i="27" s="1"/>
  <c r="J25" i="27" a="1"/>
  <c r="J25" i="27" s="1"/>
  <c r="I24" i="27" a="1"/>
  <c r="I24" i="27" s="1"/>
  <c r="H24" i="27" a="1"/>
  <c r="H24" i="27" s="1"/>
  <c r="J23" i="27" a="1"/>
  <c r="J23" i="27" s="1"/>
  <c r="I23" i="27" a="1"/>
  <c r="I23" i="27" s="1"/>
  <c r="J22" i="27" a="1"/>
  <c r="J22" i="27" s="1"/>
  <c r="I22" i="27" a="1"/>
  <c r="I22" i="27" s="1"/>
  <c r="H21" i="27" a="1"/>
  <c r="H21" i="27" s="1"/>
  <c r="J21" i="27" a="1"/>
  <c r="J21" i="27" s="1"/>
  <c r="J20" i="27" a="1"/>
  <c r="J20" i="27" s="1"/>
  <c r="H20" i="27" a="1"/>
  <c r="H20" i="27" s="1"/>
  <c r="J19" i="27" a="1"/>
  <c r="J19" i="27" s="1"/>
  <c r="I19" i="27" a="1"/>
  <c r="I19" i="27" s="1"/>
  <c r="I18" i="27" a="1"/>
  <c r="I18" i="27" s="1"/>
  <c r="H18" i="27" a="1"/>
  <c r="H18" i="27" s="1"/>
  <c r="J17" i="27" a="1"/>
  <c r="J17" i="27" s="1"/>
  <c r="H17" i="27" a="1"/>
  <c r="H17" i="27" s="1"/>
  <c r="J16" i="27" a="1"/>
  <c r="J16" i="27" s="1"/>
  <c r="H16" i="27" a="1"/>
  <c r="H16" i="27" s="1"/>
  <c r="H15" i="27" a="1"/>
  <c r="H15" i="27" s="1"/>
  <c r="J15" i="27" a="1"/>
  <c r="J15" i="27" s="1"/>
  <c r="J14" i="27" a="1"/>
  <c r="J14" i="27" s="1"/>
  <c r="I14" i="27" a="1"/>
  <c r="I14" i="27" s="1"/>
  <c r="J13" i="27" a="1"/>
  <c r="J13" i="27" s="1"/>
  <c r="I13" i="27" a="1"/>
  <c r="I13" i="27" s="1"/>
  <c r="H12" i="27" a="1"/>
  <c r="H12" i="27" s="1"/>
  <c r="J12" i="27" a="1"/>
  <c r="J12" i="27" s="1"/>
  <c r="J11" i="27" a="1"/>
  <c r="J11" i="27" s="1"/>
  <c r="H11" i="27" a="1"/>
  <c r="H11" i="27" s="1"/>
  <c r="J10" i="27" a="1"/>
  <c r="J10" i="27" s="1"/>
  <c r="H10" i="27" a="1"/>
  <c r="H10" i="27" s="1"/>
  <c r="M7" i="27"/>
  <c r="N7" i="27" s="1" a="1"/>
  <c r="N7" i="27" s="1"/>
  <c r="H9" i="27" a="1"/>
  <c r="H9" i="27" s="1"/>
  <c r="J9" i="27" a="1"/>
  <c r="J9" i="27" s="1"/>
  <c r="I9" i="27" a="1"/>
  <c r="I9" i="27" s="1"/>
  <c r="I8" i="27" a="1"/>
  <c r="I8" i="27" s="1"/>
  <c r="H8" i="27" a="1"/>
  <c r="H8" i="27" s="1"/>
  <c r="I7" i="27" a="1"/>
  <c r="I7" i="27" s="1"/>
  <c r="H7" i="27" a="1"/>
  <c r="H7" i="27" s="1"/>
  <c r="J6" i="27" a="1"/>
  <c r="J6" i="27" s="1"/>
  <c r="I6" i="27" a="1"/>
  <c r="I6" i="27" s="1"/>
  <c r="M8" i="27"/>
  <c r="M10" i="27"/>
  <c r="M11" i="27"/>
  <c r="M12" i="27"/>
  <c r="M13" i="27"/>
  <c r="M9" i="27"/>
  <c r="M6" i="27"/>
  <c r="F3" i="27"/>
  <c r="J54" i="27" l="1"/>
  <c r="E44" i="26" s="1"/>
  <c r="H54" i="27"/>
  <c r="C50" i="26" s="1"/>
  <c r="I54" i="27"/>
  <c r="H50" i="26" s="1"/>
  <c r="N10" i="27" a="1"/>
  <c r="N10" i="27" s="1"/>
  <c r="D15" i="26" s="1"/>
  <c r="N11" i="27" a="1"/>
  <c r="N11" i="27" s="1"/>
  <c r="F15" i="26" s="1"/>
  <c r="N12" i="27" a="1"/>
  <c r="N12" i="27" s="1"/>
  <c r="H15" i="26" s="1"/>
  <c r="N8" i="27" a="1"/>
  <c r="N8" i="27" s="1"/>
  <c r="H9" i="26" s="1"/>
  <c r="N13" i="27" a="1"/>
  <c r="N13" i="27" s="1"/>
  <c r="J15" i="26" s="1"/>
  <c r="N6" i="27" a="1"/>
  <c r="N6" i="27" s="1"/>
  <c r="D9" i="26" s="1"/>
  <c r="M14" i="27"/>
  <c r="N14" i="27" s="1" a="1"/>
  <c r="N14" i="27" s="1"/>
  <c r="N9" i="27" a="1"/>
  <c r="N9" i="27" s="1"/>
  <c r="J9" i="26" s="1"/>
  <c r="F9" i="26"/>
  <c r="F18" i="2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<sst xmlns="http://schemas.openxmlformats.org/spreadsheetml/2006/main" count="334" uniqueCount="200">
  <si>
    <t>Yes</t>
  </si>
  <si>
    <t>In progress</t>
  </si>
  <si>
    <t>No</t>
  </si>
  <si>
    <t>Q1</t>
  </si>
  <si>
    <t>Response</t>
  </si>
  <si>
    <t>Q2</t>
  </si>
  <si>
    <t>Q3</t>
  </si>
  <si>
    <t>Q1.1</t>
  </si>
  <si>
    <t>Q1.2</t>
  </si>
  <si>
    <t>Q1.3</t>
  </si>
  <si>
    <t>Q2.1</t>
  </si>
  <si>
    <t>Q2.2</t>
  </si>
  <si>
    <t>Q2.3</t>
  </si>
  <si>
    <t>Q3.1</t>
  </si>
  <si>
    <t>Q3.2</t>
  </si>
  <si>
    <t>Q3.3</t>
  </si>
  <si>
    <t>Q3.4</t>
  </si>
  <si>
    <t>Q4.1</t>
  </si>
  <si>
    <t>Q4.2</t>
  </si>
  <si>
    <t>Q4.3</t>
  </si>
  <si>
    <t>Q4.4</t>
  </si>
  <si>
    <t>Q4.5</t>
  </si>
  <si>
    <t>Q4.6</t>
  </si>
  <si>
    <t>Q4.7</t>
  </si>
  <si>
    <t>Q4.8</t>
  </si>
  <si>
    <t>Q5.1</t>
  </si>
  <si>
    <t>Q5.2</t>
  </si>
  <si>
    <t>Q5.3</t>
  </si>
  <si>
    <t>Q5.4</t>
  </si>
  <si>
    <t>Q5.5</t>
  </si>
  <si>
    <t>Q6.1</t>
  </si>
  <si>
    <t>Q6.2</t>
  </si>
  <si>
    <t>Q6.3</t>
  </si>
  <si>
    <t>Q6.4</t>
  </si>
  <si>
    <t>Q6.5</t>
  </si>
  <si>
    <t>Q7.1</t>
  </si>
  <si>
    <t>Q7.2</t>
  </si>
  <si>
    <t>Q7.3</t>
  </si>
  <si>
    <t>Q7.4</t>
  </si>
  <si>
    <t>Q7.5</t>
  </si>
  <si>
    <t>Q7.6</t>
  </si>
  <si>
    <t>Q7.7</t>
  </si>
  <si>
    <t>Q8.1</t>
  </si>
  <si>
    <t>Q8.2</t>
  </si>
  <si>
    <t>Q8.3</t>
  </si>
  <si>
    <t>Q8.4</t>
  </si>
  <si>
    <t>Q8.5</t>
  </si>
  <si>
    <t>Q8.6</t>
  </si>
  <si>
    <t>Q8.7</t>
  </si>
  <si>
    <t>Q8.8</t>
  </si>
  <si>
    <t>Q8.9</t>
  </si>
  <si>
    <t>Q8.10</t>
  </si>
  <si>
    <t>Q8.11</t>
  </si>
  <si>
    <t>Q8.12</t>
  </si>
  <si>
    <t>OAIC Self-Assessment Tool</t>
  </si>
  <si>
    <t>Area 1: Culture and Leadership</t>
  </si>
  <si>
    <t>Area 2: Governance Arrangements</t>
  </si>
  <si>
    <t>Area 4: Access Requests</t>
  </si>
  <si>
    <t>Area 5: Disclosure Log Publication</t>
  </si>
  <si>
    <t>Area 6: FOI Statistics</t>
  </si>
  <si>
    <t>Area 7: Supporting Tools and Systems</t>
  </si>
  <si>
    <t>Area 8: Education, Training and Engagement</t>
  </si>
  <si>
    <t>Does your agency have an administrative access scheme?</t>
  </si>
  <si>
    <t>Q4</t>
  </si>
  <si>
    <t>Does your agency have a process for identifying updates to the IPS entries on your website?</t>
  </si>
  <si>
    <t>Question</t>
  </si>
  <si>
    <t>Q5</t>
  </si>
  <si>
    <t>Q6</t>
  </si>
  <si>
    <t>Q7</t>
  </si>
  <si>
    <t>Q8</t>
  </si>
  <si>
    <t>Q9</t>
  </si>
  <si>
    <t>Q10</t>
  </si>
  <si>
    <t>Q11</t>
  </si>
  <si>
    <t>Q12</t>
  </si>
  <si>
    <t>Does your agency seek an extension of time by agreement with the applicant under s 15AA prior to seeking an extension of time with the OAIC?</t>
  </si>
  <si>
    <t>Does your agency meet the timeframes of 10 days to publish documents on the disclosure log?</t>
  </si>
  <si>
    <t>Does your agency publish documents released in response to an FOI request on the disclosure log for direct download?</t>
  </si>
  <si>
    <t>Does your agency provide their quarterly or annual statistical returns on time?</t>
  </si>
  <si>
    <t>Does your agency use smartforms to receive FOI requests?</t>
  </si>
  <si>
    <t>Does your agency have a plan to manage receiving an increased number of FOI requests?</t>
  </si>
  <si>
    <t>Does your agency have a process for identifying improvements to be made to FOI processes following relevant IC review decisions or FOI complaint investigation recommendations/suggestions?</t>
  </si>
  <si>
    <t>Does your agency have process documentation to support business areas to conduct search and retrieval?</t>
  </si>
  <si>
    <t>Do FOI practitioners in your agency attend decision making training? What is included in the training? How often are training sessions conducted?</t>
  </si>
  <si>
    <t>Does your agency have ongoing training for business areas, for example on general FOI obligations, search and retrieval? How often are training sessions conducted?</t>
  </si>
  <si>
    <t>Does your agency have ongoing training for SES staff on general FOI obligations? How often are training sessions conducted?</t>
  </si>
  <si>
    <t>Does your agency subscribe to the OAIC’s Information Contact Officer Network (ICON) alert?</t>
  </si>
  <si>
    <t>Does your agency attend other FOI-specific forums?</t>
  </si>
  <si>
    <t>Is your agency up to date on recent IC review decisions?</t>
  </si>
  <si>
    <t>Is your agency up to date on recent FOI investigation outcomes?</t>
  </si>
  <si>
    <t>Is your agency up to date on recent amendments to the FOI Guidelines?</t>
  </si>
  <si>
    <t>Never</t>
  </si>
  <si>
    <t>Occasionally</t>
  </si>
  <si>
    <t>How frequently are FOI matters referred to legal advice/management by your agency?</t>
  </si>
  <si>
    <t>Score</t>
  </si>
  <si>
    <t>Exists but not available on website</t>
  </si>
  <si>
    <t>Exists but not clearly accessible</t>
  </si>
  <si>
    <t>Exists but missing some information</t>
  </si>
  <si>
    <t>Exist but not regularly updated</t>
  </si>
  <si>
    <t>Exist but don't reflect FOI Guidelines</t>
  </si>
  <si>
    <t>Yes but it is only brief training</t>
  </si>
  <si>
    <t>Yes but not on a regular basis</t>
  </si>
  <si>
    <t>Q8.3-Q8.6</t>
  </si>
  <si>
    <t>Progress</t>
  </si>
  <si>
    <t>Default</t>
  </si>
  <si>
    <t>Results</t>
  </si>
  <si>
    <t>Overall</t>
  </si>
  <si>
    <t>Agency Score</t>
  </si>
  <si>
    <t>Area 3: Proactive Release</t>
  </si>
  <si>
    <t>Display</t>
  </si>
  <si>
    <t>Routinely</t>
  </si>
  <si>
    <r>
      <rPr>
        <b/>
        <sz val="12"/>
        <rFont val="Arial"/>
        <family val="2"/>
      </rPr>
      <t xml:space="preserve">Does your agency consider </t>
    </r>
    <r>
      <rPr>
        <b/>
        <u/>
        <sz val="12"/>
        <color theme="8"/>
        <rFont val="Arial"/>
        <family val="2"/>
      </rPr>
      <t>Open by Design principles</t>
    </r>
    <r>
      <rPr>
        <b/>
        <sz val="12"/>
        <rFont val="Arial"/>
        <family val="2"/>
      </rPr>
      <t xml:space="preserve"> in making decisions, including in the creation or publication of documents?</t>
    </r>
  </si>
  <si>
    <t>Reflection: What is your agency doing well at in this area? In what ways could your agency improve, in both the short and long term?</t>
  </si>
  <si>
    <t>Does your agency record its authorisations, under s 23 of the FOI Act, of officers to make decisions about FOI requests?</t>
  </si>
  <si>
    <t>Does your agency have internal policies which support the FOI Processing manual? How often are the relevant policies reviewed and updated? Do these policies reflect the principles set out in the Guidelines issued by the Information Commissioner under s 93A of the FOI Act?</t>
  </si>
  <si>
    <t>Does your agency have an accreditation or specific training program for its FOI decision makers?</t>
  </si>
  <si>
    <t>Overview</t>
  </si>
  <si>
    <t>Using the self-assessment tool</t>
  </si>
  <si>
    <t>Area 7: Supporting Tools
and Systems</t>
  </si>
  <si>
    <t>Reflection (4-5 sentences each)</t>
  </si>
  <si>
    <r>
      <t xml:space="preserve">The OAIC’s self-assessment tool aims to assist agencies understand the effectiveness of their information access systems and the extent to which these comply with the FOI Act. The self-assessment tool helps agencies to identify gaps or areas where attention is needed and helps agencies identify where they are doing well. 
A further benefit of the self-assessment tool is that it captures an overview of agencies’ FOI compliance and practice that can be used to track improvements over time. 
The OAIC has developed the self-assessment tool in accordance with our regulatory powers set out in the </t>
    </r>
    <r>
      <rPr>
        <i/>
        <sz val="12"/>
        <color theme="1"/>
        <rFont val="Arial"/>
        <family val="2"/>
      </rPr>
      <t>Australian Information Commissioner Act 2010</t>
    </r>
    <r>
      <rPr>
        <sz val="12"/>
        <color theme="1"/>
        <rFont val="Arial"/>
        <family val="2"/>
      </rPr>
      <t xml:space="preserve"> (AIC Act):
     •   promoting awareness and understanding of the FOI Act and its objects (s 8(a))
     •   providing information, advice, assistance and training relevant to the operation of the FOI Act (s 8(d)).</t>
    </r>
  </si>
  <si>
    <t>Does your agency have a process for ensuring that staff who make decisions under the FOI Act are able to do so independently?</t>
  </si>
  <si>
    <t>Does your agency include information on how to seek access to documents under administrative access, APP 12 and the FOI Act? Does it include an explanation on how each of these systems may work with each other, the limitations of each scheme and the review rights, if any?</t>
  </si>
  <si>
    <t>Does your agency engage with applicants over the phone or in writing to clarify the scope of an FOI access request prior to requesting business areas to conduct search and retrieval of the documents?</t>
  </si>
  <si>
    <t>Does your agency's internal process for requesting search and retrieval of documents include specific timeframes?</t>
  </si>
  <si>
    <t>Does your agency have a process manual setting out how FOI requests are triaged, processed and decided? Is it broadly available to staff across the agency?</t>
  </si>
  <si>
    <t xml:space="preserve">Does your agency use templates for statements of reasons to provide adequate reasons for refusing access? </t>
  </si>
  <si>
    <t>Does your agency have information on their website that explains how to make an access request under the FOI Act? Is this information clearly accessible from the home page? Does the page include links to the disclosure log, Information Publication Scheme and (if applicable) other information regularly updated?</t>
  </si>
  <si>
    <t>Do your agency's publications conform to current accessibility standards?</t>
  </si>
  <si>
    <t>Does your agency have a process for reviewing statistics to identify trends in non-compliance with timeframes or increases in access refusals, use of exemptions, or issue of practical refusal notices or charges notices?</t>
  </si>
  <si>
    <t>Does your agency have an existing surge team to assist with incoming FOI matters?</t>
  </si>
  <si>
    <t>Does your agency attend the OAIC’s webinars for FOI practitioners?</t>
  </si>
  <si>
    <t>Does the relevant SES Band 1 in your agency attend the SES Leadership Group Quarterly Forum?</t>
  </si>
  <si>
    <t>Does your agency have training for new SES staff on general FOI obligations? How often are training sessions conducted?</t>
  </si>
  <si>
    <t>Does your agency have an information access strategy that brings together how information can be made available or requested through the Information Publication Scheme, administrative access arrangements or through an access request under the FOI Act?</t>
  </si>
  <si>
    <r>
      <rPr>
        <b/>
        <sz val="12"/>
        <rFont val="Arial"/>
        <family val="2"/>
      </rPr>
      <t xml:space="preserve">Does your agency have a process in place to ensure that contractual arrangements with parties delivering a service on behalf of the agency allow for the agency to receive documents held by these contractors or subcontractors, if a person requests access to those documents under the FOI Act? Does your agency use the </t>
    </r>
    <r>
      <rPr>
        <b/>
        <u/>
        <sz val="12"/>
        <color theme="8"/>
        <rFont val="Arial"/>
        <family val="2"/>
      </rPr>
      <t>model clause</t>
    </r>
    <r>
      <rPr>
        <b/>
        <sz val="12"/>
        <rFont val="Arial"/>
        <family val="2"/>
      </rPr>
      <t xml:space="preserve"> as provided by the OAIC?</t>
    </r>
  </si>
  <si>
    <t>Does your agency have a process in place to identify information routinely requested that can be released administratively (for example, staff seeking their own information from Human Resources, parties seeking access to their case files)?</t>
  </si>
  <si>
    <t>Does your agency have a nominated Information Champion and/or nominated escalation contact point at SES level?</t>
  </si>
  <si>
    <r>
      <t xml:space="preserve">Does your agency use the OAIC’s </t>
    </r>
    <r>
      <rPr>
        <b/>
        <u/>
        <sz val="12"/>
        <color theme="8"/>
        <rFont val="Arial"/>
        <family val="2"/>
      </rPr>
      <t>sample disclosure log table</t>
    </r>
    <r>
      <rPr>
        <b/>
        <sz val="12"/>
        <rFont val="Arial"/>
        <family val="2"/>
      </rPr>
      <t xml:space="preserve">? </t>
    </r>
  </si>
  <si>
    <t xml:space="preserve">Does your agency routinely identify or analyse any trends on incoming access requests or on original and internal review FOI decisions?  </t>
  </si>
  <si>
    <t>Does your agency have case management systems which support processing of FOI requests and publication to the disclosure log within relevant timeframes?</t>
  </si>
  <si>
    <t>Exists but not broadly available to staff</t>
  </si>
  <si>
    <t xml:space="preserve">Does your agency have an SES escalation point for feedback regarding the submission of FOI quarterly statistics? </t>
  </si>
  <si>
    <t>Q1.1: Overall information access strategy</t>
  </si>
  <si>
    <t>Q1.2: Regard to Open by Design principles</t>
  </si>
  <si>
    <t>Q1.3: Nominated Information Champion and/or escalation contact point</t>
  </si>
  <si>
    <t>Q2.1: Record of authorisations under s 23</t>
  </si>
  <si>
    <t>Q2.2: Independence of FOI decision-makers</t>
  </si>
  <si>
    <t>Q2.3: Access to documents held by contractors</t>
  </si>
  <si>
    <t>Q3.1: Existence of an administrative access scheme</t>
  </si>
  <si>
    <t>Q3.2: Guidance about accessing documents under various schemes</t>
  </si>
  <si>
    <t>Q3.3: Administrative access to routinely requested information</t>
  </si>
  <si>
    <t>Q3.4: Process for identifying updates to IPS entries</t>
  </si>
  <si>
    <t>Q4.1: Engagement with applicants prior to search and retrieval</t>
  </si>
  <si>
    <t>Q4.2: Timeframes for internal search and retrieval processes</t>
  </si>
  <si>
    <t>Q4.3: Existence and availability of a FOI processing manual</t>
  </si>
  <si>
    <t>Q4.4: Templates for statements of reasons</t>
  </si>
  <si>
    <t>Q4.5: Seeking of extensions of time by agreement</t>
  </si>
  <si>
    <t>Q4.6: Availability and accessibility of information about FOI on website</t>
  </si>
  <si>
    <t>Q4.7: Policies in support of the FOI processing manual</t>
  </si>
  <si>
    <t>Q4.8: Reliance on legal advice and management</t>
  </si>
  <si>
    <t>Q5.1: Process for publishing documents on the disclosure log</t>
  </si>
  <si>
    <t>Q5.2: Compliance with timeframe for disclosure-log publication</t>
  </si>
  <si>
    <t>Q5.3: Availability of documents released under FOI for direct download</t>
  </si>
  <si>
    <t>Q5.4: Use of sample disclosure log table</t>
  </si>
  <si>
    <t>Q5.5: Compliance with accessibility standards</t>
  </si>
  <si>
    <t>Q6.1: Officer responsible for feedback regarding quarterly FOI statistics</t>
  </si>
  <si>
    <t>Q6.2: Quality assurance process for FOI statistics</t>
  </si>
  <si>
    <t>Q6.3: Review of FOI statistics to identify trends</t>
  </si>
  <si>
    <t>Q6.4: Timeliness of quarterly and annual FOI statistics</t>
  </si>
  <si>
    <t>Q6.5: Identification or analysis of trends in FOI processing</t>
  </si>
  <si>
    <t>Q7.1: Use of smartforms for FOI requests</t>
  </si>
  <si>
    <t>Q7.2: Use of case management systems</t>
  </si>
  <si>
    <t>Q7.3: Plan for managing an increased FOI caseload</t>
  </si>
  <si>
    <t>Q7.4: Existence of a surge team</t>
  </si>
  <si>
    <t>Q7.5: Identification of improvements for FOI processes</t>
  </si>
  <si>
    <t>Q7.6: Process documents to support business areas conducting search and retrieval</t>
  </si>
  <si>
    <t>Q7.7: Identification of documents routinely released to publish on IPS</t>
  </si>
  <si>
    <t>Q8.1: Decision-making training for FOI practitioners</t>
  </si>
  <si>
    <t>Q8.2: Accreditation or specific training program for FOI decision-makers</t>
  </si>
  <si>
    <t>Q8.3: Ongoing FOI training for business areas</t>
  </si>
  <si>
    <t>Q8.4: FOI training for new SES staff</t>
  </si>
  <si>
    <t>Q8.5: Ongoing FOI training for SES staff</t>
  </si>
  <si>
    <t>Q8.6: Subscription to the OAIC’s ICON alert</t>
  </si>
  <si>
    <t>Q8.7: Attendance at the OAIC’s webinars for FOI practitioners</t>
  </si>
  <si>
    <t>Q8.8: Attendance at other FOI-specific forums</t>
  </si>
  <si>
    <t>Q8.9: Attendance at the SES Leadership Group Quarterly Forum</t>
  </si>
  <si>
    <t>Q8.10: Considers recent IC review decisions</t>
  </si>
  <si>
    <t>Q8.11: Considers recent FOI investigation outcomes</t>
  </si>
  <si>
    <t>Q8.12: Considers recent amendments to the FOI Guidelines</t>
  </si>
  <si>
    <t>Areas of achievement:</t>
  </si>
  <si>
    <t>Areas for improvement:</t>
  </si>
  <si>
    <t>Areas in progress:</t>
  </si>
  <si>
    <t>Note: in forming your response, you should consider the topics in the automatically-generated lists below.</t>
  </si>
  <si>
    <t>Note: in forming your response, you should consider the topics in the automatically-generated list below.</t>
  </si>
  <si>
    <t>What areas are your agency doing well in? What has enabled your agency to do well in these areas?</t>
  </si>
  <si>
    <t>Where could your agency make improvements? What actions will be taken to make improvements in these areas, and by when?</t>
  </si>
  <si>
    <t>Does your agency have a process or system for ensuring that documents that are released under FOI are published on the disclosure log?</t>
  </si>
  <si>
    <t>Does your agency have a quality assurance process for lodgement of quarterly and annual statistics?</t>
  </si>
  <si>
    <t>Does your agency have process documentation to identify documents routinely released in response to an access request and to address how this information should be made available on the IPS?</t>
  </si>
  <si>
    <t xml:space="preserve">The self-assessment tool is an interactive document created in Excel. It is structured in 8 areas, each presented on a different tab. 
     1.   Culture and Leadership 
     2.   Governance arrangements
     3.   Proactive release
     4.   Access requests
     5.   Disclosure log publication 
     6.   FOI statistics
     7.   Supporting tools and systems
     8.   Education, training and engagement 
For each area, agencies answer a series of questions using drop-down menus. In completing the tool, every question should be answered - please note that unanswered questions will receive a zero score. Agencies can also enter their reflections about areas they are doing well in, and where they can improve, in the free-text spaces provided.
After all questions are completed, the tool will generate a summary report. The tool calculates scores for each of the 8 areas and these are presented on the Results page. In order to obtain accurate results, all questions for each of the 8 areas should be answered. The results page will automatically list items where your agency is doing well, is currently progressing, or needs improvement.
The self-assessment tool is complemented by a table (to be published on the OAIC website shortly) providing short strategies, including links to OAIC guidance. Each strategy aligns to a question in the tool. We encourage agencies to refer to this resource in planning actions to remediate the gaps identified in completing the self-assessment tool. Agencies can consider and plan these actions in the Results tab free-text fields.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</si>
</sst>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b/>
      <sz val="18"/>
      <color theme="1"/>
      <name val="Arial"/>
      <family val="2"/>
    </font>
    <font>
      <sz val="11"/>
      <color theme="1"/>
      <name val="Arial"/>
      <family val="2"/>
    </font>
    <font>
      <b/>
      <sz val="14"/>
      <color theme="1"/>
      <name val="Arial"/>
      <family val="2"/>
    </font>
    <font>
      <sz val="12"/>
      <color theme="1"/>
      <name val="Arial"/>
      <family val="2"/>
    </font>
    <font>
      <b/>
      <sz val="11"/>
      <color theme="1"/>
      <name val="Arial"/>
      <family val="2"/>
    </font>
    <font>
      <b/>
      <u/>
      <sz val="12"/>
      <name val="Arial"/>
      <family val="2"/>
    </font>
    <font>
      <b/>
      <sz val="12"/>
      <name val="Arial"/>
      <family val="2"/>
    </font>
    <font>
      <b/>
      <u/>
      <sz val="12"/>
      <color theme="8"/>
      <name val="Arial"/>
      <family val="2"/>
    </font>
    <font>
      <u/>
      <sz val="11"/>
      <color theme="10"/>
      <name val="Arial"/>
      <family val="2"/>
    </font>
    <font>
      <b/>
      <u/>
      <sz val="12"/>
      <color theme="10"/>
      <name val="Arial"/>
      <family val="2"/>
    </font>
    <font>
      <b/>
      <sz val="11"/>
      <color theme="0"/>
      <name val="Arial"/>
      <family val="2"/>
    </font>
    <font>
      <b/>
      <sz val="18"/>
      <color theme="0"/>
      <name val="Arial"/>
      <family val="2"/>
    </font>
    <font>
      <b/>
      <sz val="13"/>
      <color theme="0"/>
      <name val="Arial"/>
      <family val="2"/>
    </font>
    <font>
      <sz val="11"/>
      <name val="Calibri"/>
      <family val="2"/>
      <scheme val="minor"/>
    </font>
    <font>
      <b/>
      <sz val="11"/>
      <name val="Calibri"/>
      <family val="2"/>
      <scheme val="minor"/>
    </font>
    <font>
      <i/>
      <sz val="12"/>
      <color theme="1"/>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A3A"/>
        <bgColor indexed="64"/>
      </patternFill>
    </fill>
    <fill>
      <patternFill patternType="solid">
        <fgColor rgb="FFA2D9E7"/>
        <bgColor indexed="64"/>
      </patternFill>
    </fill>
    <fill>
      <patternFill patternType="solid">
        <fgColor rgb="FF00567D"/>
        <bgColor indexed="64"/>
      </patternFill>
    </fill>
    <fill>
      <patternFill patternType="solid">
        <fgColor rgb="FFC1B2B6"/>
        <bgColor indexed="64"/>
      </patternFill>
    </fill>
    <fill>
      <patternFill patternType="solid">
        <fgColor rgb="FFE0DBE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73">
    <xf numFmtId="0" fontId="0" fillId="0" borderId="0" xfId="0"/>
    <xf numFmtId="0" fontId="5" fillId="3" borderId="0" xfId="0" applyFont="1" applyFill="1"/>
    <xf numFmtId="0" fontId="7" fillId="3" borderId="0" xfId="0" applyFont="1" applyFill="1" applyAlignment="1">
      <alignment horizontal="center"/>
    </xf>
    <xf numFmtId="0" fontId="7" fillId="3" borderId="0" xfId="0" applyFont="1" applyFill="1" applyAlignment="1">
      <alignment wrapText="1"/>
    </xf>
    <xf numFmtId="0" fontId="5" fillId="0" borderId="0" xfId="0" applyFont="1"/>
    <xf numFmtId="0" fontId="7" fillId="0" borderId="2" xfId="0" applyFont="1" applyBorder="1" applyAlignment="1">
      <alignment horizontal="center" vertical="center"/>
    </xf>
    <xf numFmtId="0" fontId="7" fillId="0" borderId="0" xfId="0" applyFont="1" applyAlignment="1">
      <alignment wrapText="1"/>
    </xf>
    <xf numFmtId="0" fontId="5" fillId="0" borderId="3" xfId="0" applyFont="1" applyBorder="1"/>
    <xf numFmtId="0" fontId="3"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wrapText="1"/>
    </xf>
    <xf numFmtId="0" fontId="5" fillId="0" borderId="6" xfId="0" applyFont="1" applyBorder="1"/>
    <xf numFmtId="0" fontId="7" fillId="0" borderId="0" xfId="0" applyFont="1" applyAlignment="1">
      <alignment horizontal="center"/>
    </xf>
    <xf numFmtId="0" fontId="7" fillId="0" borderId="10" xfId="0" applyFont="1" applyBorder="1" applyAlignment="1">
      <alignment horizontal="center" vertical="center"/>
    </xf>
    <xf numFmtId="0" fontId="7" fillId="0" borderId="11" xfId="0" applyFont="1" applyBorder="1" applyAlignment="1">
      <alignment wrapText="1"/>
    </xf>
    <xf numFmtId="0" fontId="5" fillId="0" borderId="12" xfId="0" applyFont="1" applyBorder="1"/>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xf>
    <xf numFmtId="0" fontId="17" fillId="0" borderId="10" xfId="0" applyFont="1" applyBorder="1"/>
    <xf numFmtId="0" fontId="17" fillId="0" borderId="12" xfId="0" applyFont="1" applyBorder="1"/>
    <xf numFmtId="0" fontId="18" fillId="0" borderId="10" xfId="0" applyFont="1" applyBorder="1"/>
    <xf numFmtId="0" fontId="18" fillId="0" borderId="11" xfId="0" applyFont="1" applyBorder="1"/>
    <xf numFmtId="0" fontId="18" fillId="0" borderId="12" xfId="0" applyFont="1" applyBorder="1"/>
    <xf numFmtId="0" fontId="18" fillId="0" borderId="7" xfId="0" applyFont="1" applyBorder="1"/>
    <xf numFmtId="9" fontId="17" fillId="0" borderId="9" xfId="1" applyFont="1" applyBorder="1"/>
    <xf numFmtId="0" fontId="17" fillId="0" borderId="2" xfId="0" applyFont="1" applyBorder="1"/>
    <xf numFmtId="0" fontId="17" fillId="0" borderId="3" xfId="0" applyFont="1" applyBorder="1"/>
    <xf numFmtId="0" fontId="18" fillId="0" borderId="2" xfId="0" applyFont="1" applyBorder="1"/>
    <xf numFmtId="0" fontId="17" fillId="0" borderId="0" xfId="0" applyFont="1"/>
    <xf numFmtId="0" fontId="17" fillId="0" borderId="11" xfId="0" applyFont="1" applyBorder="1"/>
    <xf numFmtId="9" fontId="17" fillId="0" borderId="0" xfId="1" applyFont="1" applyBorder="1"/>
    <xf numFmtId="9" fontId="17" fillId="0" borderId="3" xfId="0" applyNumberFormat="1" applyFont="1" applyBorder="1"/>
    <xf numFmtId="0" fontId="18" fillId="0" borderId="4" xfId="0" applyFont="1" applyBorder="1"/>
    <xf numFmtId="9" fontId="17" fillId="0" borderId="5" xfId="0" applyNumberFormat="1" applyFont="1" applyBorder="1"/>
    <xf numFmtId="0" fontId="17" fillId="0" borderId="6" xfId="0" applyFont="1" applyBorder="1"/>
    <xf numFmtId="0" fontId="17" fillId="0" borderId="4" xfId="0" applyFont="1" applyBorder="1"/>
    <xf numFmtId="0" fontId="18" fillId="0" borderId="2" xfId="0" applyFont="1" applyBorder="1" applyAlignment="1">
      <alignment shrinkToFit="1"/>
    </xf>
    <xf numFmtId="0" fontId="17" fillId="0" borderId="0" xfId="0" applyFont="1" applyAlignment="1">
      <alignment shrinkToFit="1"/>
    </xf>
    <xf numFmtId="0" fontId="17" fillId="0" borderId="3" xfId="0" applyFont="1" applyBorder="1" applyAlignment="1">
      <alignment shrinkToFit="1"/>
    </xf>
    <xf numFmtId="0" fontId="18" fillId="0" borderId="2" xfId="0" applyFont="1" applyBorder="1" applyAlignment="1">
      <alignment vertical="center"/>
    </xf>
    <xf numFmtId="0" fontId="17" fillId="0" borderId="0" xfId="0" applyFont="1" applyAlignment="1">
      <alignment vertical="center"/>
    </xf>
    <xf numFmtId="0" fontId="17" fillId="0" borderId="3"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3" fillId="0" borderId="0" xfId="0" applyFont="1" applyAlignment="1">
      <alignment horizontal="left" wrapText="1"/>
    </xf>
    <xf numFmtId="0" fontId="3" fillId="0" borderId="3" xfId="0" applyFont="1" applyBorder="1" applyAlignment="1">
      <alignment horizontal="left" wrapText="1"/>
    </xf>
    <xf numFmtId="0" fontId="5" fillId="5" borderId="0" xfId="0" applyFont="1" applyFill="1"/>
    <xf numFmtId="0" fontId="5" fillId="5" borderId="0" xfId="0" applyFont="1" applyFill="1" applyAlignment="1">
      <alignment horizontal="center" vertical="center"/>
    </xf>
    <xf numFmtId="0" fontId="5" fillId="5" borderId="0" xfId="0" applyFont="1" applyFill="1" applyAlignment="1">
      <alignment vertical="center"/>
    </xf>
    <xf numFmtId="0" fontId="5" fillId="6" borderId="0" xfId="0" applyFont="1" applyFill="1"/>
    <xf numFmtId="0" fontId="7" fillId="6" borderId="0" xfId="0" applyFont="1" applyFill="1" applyAlignment="1">
      <alignment wrapText="1"/>
    </xf>
    <xf numFmtId="0" fontId="7" fillId="6" borderId="0" xfId="0" applyFont="1" applyFill="1" applyAlignment="1">
      <alignment horizontal="center"/>
    </xf>
    <xf numFmtId="0" fontId="5" fillId="6" borderId="0" xfId="0" applyFont="1" applyFill="1" applyAlignment="1">
      <alignment horizontal="center" vertical="center"/>
    </xf>
    <xf numFmtId="0" fontId="5" fillId="6" borderId="0" xfId="0" applyFont="1" applyFill="1" applyAlignment="1">
      <alignment vertical="center"/>
    </xf>
    <xf numFmtId="0" fontId="0" fillId="5" borderId="0" xfId="0" applyFill="1"/>
    <xf numFmtId="0" fontId="0" fillId="5" borderId="0" xfId="0" applyFill="1" applyAlignment="1">
      <alignment vertical="center"/>
    </xf>
    <xf numFmtId="0" fontId="0" fillId="6" borderId="0" xfId="0" applyFill="1" applyAlignment="1">
      <alignment vertical="center"/>
    </xf>
    <xf numFmtId="0" fontId="0" fillId="0" borderId="0" xfId="0" applyAlignment="1">
      <alignment vertical="center"/>
    </xf>
    <xf numFmtId="0" fontId="0" fillId="6" borderId="0" xfId="0" applyFill="1"/>
    <xf numFmtId="0" fontId="5" fillId="0" borderId="2" xfId="0" applyFont="1" applyBorder="1"/>
    <xf numFmtId="0" fontId="12" fillId="0" borderId="0" xfId="2" applyFont="1" applyFill="1" applyBorder="1" applyAlignment="1" applyProtection="1">
      <alignment wrapText="1"/>
    </xf>
    <xf numFmtId="0" fontId="3" fillId="6" borderId="0" xfId="0" applyFont="1" applyFill="1" applyAlignment="1">
      <alignment horizontal="center" wrapText="1"/>
    </xf>
    <xf numFmtId="0" fontId="7" fillId="2" borderId="1" xfId="0" applyFont="1" applyFill="1" applyBorder="1" applyAlignment="1" applyProtection="1">
      <alignment wrapText="1"/>
      <protection locked="0"/>
    </xf>
    <xf numFmtId="0" fontId="3" fillId="3" borderId="0" xfId="0" applyFont="1" applyFill="1" applyAlignment="1">
      <alignment horizontal="center" wrapText="1"/>
    </xf>
    <xf numFmtId="9" fontId="7" fillId="2" borderId="1" xfId="0" applyNumberFormat="1" applyFont="1" applyFill="1" applyBorder="1" applyAlignment="1" applyProtection="1">
      <alignment horizontal="left" wrapText="1"/>
      <protection locked="0"/>
    </xf>
    <xf numFmtId="0" fontId="5" fillId="0" borderId="0" xfId="0" applyFont="1" applyAlignment="1">
      <alignment wrapText="1"/>
    </xf>
    <xf numFmtId="0" fontId="8" fillId="0" borderId="0" xfId="0" applyFont="1"/>
    <xf numFmtId="0" fontId="5" fillId="6" borderId="0" xfId="0" applyFont="1" applyFill="1" applyAlignment="1">
      <alignment horizontal="center"/>
    </xf>
    <xf numFmtId="0" fontId="7" fillId="5" borderId="0" xfId="0" applyFont="1" applyFill="1" applyAlignment="1">
      <alignment vertical="center"/>
    </xf>
    <xf numFmtId="0" fontId="7" fillId="6" borderId="0" xfId="0" applyFont="1" applyFill="1" applyAlignment="1">
      <alignment vertical="center"/>
    </xf>
    <xf numFmtId="0" fontId="7" fillId="0" borderId="0" xfId="0" applyFont="1" applyAlignment="1">
      <alignment vertical="center"/>
    </xf>
    <xf numFmtId="0" fontId="8" fillId="4" borderId="10" xfId="0" applyFont="1" applyFill="1" applyBorder="1"/>
    <xf numFmtId="0" fontId="8" fillId="4" borderId="11" xfId="0" applyFont="1" applyFill="1" applyBorder="1" applyAlignment="1">
      <alignment horizontal="center"/>
    </xf>
    <xf numFmtId="0" fontId="8" fillId="4" borderId="11" xfId="0" applyFont="1" applyFill="1" applyBorder="1"/>
    <xf numFmtId="0" fontId="8" fillId="4" borderId="12" xfId="0" applyFont="1" applyFill="1" applyBorder="1"/>
    <xf numFmtId="0" fontId="5" fillId="5" borderId="0" xfId="0" applyFont="1" applyFill="1" applyAlignment="1">
      <alignment vertical="top"/>
    </xf>
    <xf numFmtId="0" fontId="5" fillId="6" borderId="0" xfId="0" applyFont="1" applyFill="1" applyAlignment="1">
      <alignment vertical="top"/>
    </xf>
    <xf numFmtId="0" fontId="8" fillId="4" borderId="2" xfId="0" applyFont="1" applyFill="1" applyBorder="1" applyAlignment="1">
      <alignment vertical="top"/>
    </xf>
    <xf numFmtId="0" fontId="8" fillId="7" borderId="16" xfId="0" applyFont="1" applyFill="1" applyBorder="1" applyAlignment="1">
      <alignment horizontal="center"/>
    </xf>
    <xf numFmtId="0" fontId="8" fillId="4" borderId="0" xfId="0" applyFont="1" applyFill="1"/>
    <xf numFmtId="0" fontId="8" fillId="4" borderId="3" xfId="0" applyFont="1" applyFill="1" applyBorder="1" applyAlignment="1">
      <alignment vertical="top"/>
    </xf>
    <xf numFmtId="0" fontId="5" fillId="0" borderId="0" xfId="0" applyFont="1" applyAlignment="1">
      <alignment vertical="top"/>
    </xf>
    <xf numFmtId="0" fontId="8" fillId="4" borderId="2" xfId="0" applyFont="1" applyFill="1" applyBorder="1"/>
    <xf numFmtId="0" fontId="16" fillId="7" borderId="17" xfId="0" applyFont="1" applyFill="1" applyBorder="1" applyAlignment="1">
      <alignment horizontal="center" vertical="top" wrapText="1"/>
    </xf>
    <xf numFmtId="0" fontId="8" fillId="4" borderId="0" xfId="0" applyFont="1" applyFill="1" applyAlignment="1">
      <alignment vertical="top"/>
    </xf>
    <xf numFmtId="0" fontId="8" fillId="4" borderId="3" xfId="0" applyFont="1" applyFill="1" applyBorder="1"/>
    <xf numFmtId="0" fontId="14" fillId="7" borderId="17" xfId="0" applyFont="1" applyFill="1" applyBorder="1" applyAlignment="1">
      <alignment horizontal="center"/>
    </xf>
    <xf numFmtId="0" fontId="15" fillId="7" borderId="17" xfId="0" applyFont="1" applyFill="1" applyBorder="1" applyAlignment="1">
      <alignment horizontal="center" shrinkToFit="1"/>
    </xf>
    <xf numFmtId="0" fontId="14" fillId="7" borderId="18" xfId="0" applyFont="1" applyFill="1" applyBorder="1" applyAlignment="1">
      <alignment horizontal="center"/>
    </xf>
    <xf numFmtId="0" fontId="14" fillId="4" borderId="0" xfId="0" applyFont="1" applyFill="1" applyAlignment="1">
      <alignment horizontal="center"/>
    </xf>
    <xf numFmtId="0" fontId="8" fillId="4" borderId="0" xfId="0" applyFont="1" applyFill="1" applyAlignment="1">
      <alignment horizontal="center"/>
    </xf>
    <xf numFmtId="0" fontId="5" fillId="4" borderId="2" xfId="0" applyFont="1" applyFill="1" applyBorder="1"/>
    <xf numFmtId="0" fontId="15" fillId="4" borderId="0" xfId="0" applyFont="1" applyFill="1" applyAlignment="1">
      <alignment horizontal="center"/>
    </xf>
    <xf numFmtId="0" fontId="15" fillId="4" borderId="0" xfId="0" applyFont="1" applyFill="1" applyAlignment="1">
      <alignment horizontal="center" vertical="center" shrinkToFit="1"/>
    </xf>
    <xf numFmtId="0" fontId="5" fillId="4" borderId="3" xfId="0" applyFont="1" applyFill="1" applyBorder="1"/>
    <xf numFmtId="0" fontId="5" fillId="4" borderId="4" xfId="0" applyFont="1" applyFill="1" applyBorder="1"/>
    <xf numFmtId="0" fontId="8" fillId="4" borderId="5" xfId="0" applyFont="1" applyFill="1" applyBorder="1" applyAlignment="1">
      <alignment horizontal="center"/>
    </xf>
    <xf numFmtId="0" fontId="8" fillId="4" borderId="5" xfId="0" applyFont="1" applyFill="1" applyBorder="1"/>
    <xf numFmtId="0" fontId="5" fillId="4" borderId="6" xfId="0" applyFont="1" applyFill="1" applyBorder="1"/>
    <xf numFmtId="0" fontId="7" fillId="6" borderId="0" xfId="0" applyFont="1" applyFill="1" applyAlignment="1">
      <alignment horizontal="left" vertical="top" shrinkToFit="1"/>
    </xf>
    <xf numFmtId="0" fontId="5" fillId="5" borderId="0" xfId="0" applyFont="1" applyFill="1" applyAlignment="1">
      <alignment shrinkToFit="1"/>
    </xf>
    <xf numFmtId="0" fontId="5" fillId="6" borderId="0" xfId="0" applyFont="1" applyFill="1" applyAlignment="1">
      <alignment horizontal="left" vertical="top" wrapText="1"/>
    </xf>
    <xf numFmtId="0" fontId="5" fillId="6" borderId="0" xfId="0" applyFont="1" applyFill="1" applyAlignment="1">
      <alignment vertical="top" wrapText="1"/>
    </xf>
    <xf numFmtId="0" fontId="4" fillId="6" borderId="0" xfId="0" applyFont="1" applyFill="1" applyAlignment="1">
      <alignment horizontal="center"/>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7" fillId="0" borderId="13" xfId="0" applyFont="1" applyBorder="1" applyAlignment="1">
      <alignment horizontal="left" vertical="center" wrapText="1" indent="2"/>
    </xf>
    <xf numFmtId="0" fontId="7" fillId="0" borderId="14" xfId="0" applyFont="1" applyBorder="1" applyAlignment="1">
      <alignment horizontal="left" vertical="center" indent="2"/>
    </xf>
    <xf numFmtId="0" fontId="7" fillId="0" borderId="15" xfId="0" applyFont="1" applyBorder="1" applyAlignment="1">
      <alignment horizontal="left" vertical="center" indent="2"/>
    </xf>
    <xf numFmtId="0" fontId="7" fillId="6" borderId="0" xfId="0" applyFont="1" applyFill="1" applyAlignment="1">
      <alignment horizontal="center"/>
    </xf>
    <xf numFmtId="0" fontId="6" fillId="8" borderId="7"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9" xfId="0" applyFont="1" applyFill="1" applyBorder="1" applyAlignment="1">
      <alignment horizontal="center" vertical="center"/>
    </xf>
    <xf numFmtId="0" fontId="3" fillId="8" borderId="7" xfId="0" applyFont="1" applyFill="1" applyBorder="1" applyAlignment="1">
      <alignment horizontal="center" vertical="center" shrinkToFit="1"/>
    </xf>
    <xf numFmtId="0" fontId="3" fillId="8" borderId="8" xfId="0" applyFont="1" applyFill="1" applyBorder="1" applyAlignment="1">
      <alignment horizontal="center" vertical="center" shrinkToFit="1"/>
    </xf>
    <xf numFmtId="0" fontId="3" fillId="8" borderId="9" xfId="0" applyFont="1" applyFill="1" applyBorder="1" applyAlignment="1">
      <alignment horizontal="center" vertical="center" shrinkToFit="1"/>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3" fillId="0" borderId="0" xfId="0" applyFont="1" applyAlignment="1">
      <alignment horizontal="left" wrapText="1"/>
    </xf>
    <xf numFmtId="0" fontId="3" fillId="0" borderId="3" xfId="0" applyFont="1" applyBorder="1" applyAlignment="1">
      <alignment horizontal="left" wrapText="1"/>
    </xf>
    <xf numFmtId="0" fontId="9" fillId="0" borderId="0" xfId="2" applyFont="1" applyFill="1" applyBorder="1" applyAlignment="1" applyProtection="1">
      <alignment horizontal="left" vertical="top" wrapText="1"/>
    </xf>
    <xf numFmtId="0" fontId="9" fillId="0" borderId="3" xfId="2" applyFont="1" applyFill="1" applyBorder="1" applyAlignment="1" applyProtection="1">
      <alignment horizontal="left" vertical="top" wrapText="1"/>
    </xf>
    <xf numFmtId="0" fontId="3" fillId="0" borderId="0" xfId="0" applyFont="1" applyAlignment="1">
      <alignment horizontal="left" shrinkToFit="1"/>
    </xf>
    <xf numFmtId="0" fontId="3" fillId="0" borderId="3" xfId="0" applyFont="1" applyBorder="1" applyAlignment="1">
      <alignment horizontal="left" shrinkToFit="1"/>
    </xf>
    <xf numFmtId="0" fontId="13" fillId="0" borderId="0" xfId="2" applyFont="1" applyFill="1" applyBorder="1" applyAlignment="1" applyProtection="1">
      <alignment horizontal="left" vertical="center" wrapText="1"/>
    </xf>
    <xf numFmtId="0" fontId="12" fillId="0" borderId="3" xfId="2" applyFont="1" applyFill="1" applyBorder="1" applyAlignment="1" applyProtection="1">
      <alignment horizontal="left" vertical="center" wrapText="1"/>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6" fillId="8" borderId="7" xfId="0" applyFont="1" applyFill="1" applyBorder="1" applyAlignment="1">
      <alignment horizontal="center"/>
    </xf>
    <xf numFmtId="0" fontId="6" fillId="8" borderId="8" xfId="0" applyFont="1" applyFill="1" applyBorder="1" applyAlignment="1">
      <alignment horizontal="center"/>
    </xf>
    <xf numFmtId="0" fontId="6" fillId="8" borderId="9" xfId="0" applyFont="1" applyFill="1" applyBorder="1" applyAlignment="1">
      <alignment horizontal="center"/>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top" shrinkToFit="1"/>
    </xf>
    <xf numFmtId="0" fontId="3" fillId="0" borderId="3" xfId="0" applyFont="1" applyBorder="1" applyAlignment="1">
      <alignment horizontal="left" vertical="top" shrinkToFit="1"/>
    </xf>
    <xf numFmtId="0" fontId="10" fillId="0" borderId="0" xfId="2" applyFont="1" applyFill="1" applyBorder="1" applyAlignment="1" applyProtection="1">
      <alignment horizontal="left" shrinkToFit="1"/>
    </xf>
    <xf numFmtId="0" fontId="10" fillId="0" borderId="3" xfId="2" applyFont="1" applyFill="1" applyBorder="1" applyAlignment="1" applyProtection="1">
      <alignment horizontal="left" shrinkToFit="1"/>
    </xf>
    <xf numFmtId="0" fontId="3" fillId="0" borderId="0" xfId="0" applyFont="1" applyAlignment="1">
      <alignment shrinkToFit="1"/>
    </xf>
    <xf numFmtId="0" fontId="3" fillId="0" borderId="3" xfId="0" applyFont="1" applyBorder="1" applyAlignment="1">
      <alignment shrinkToFit="1"/>
    </xf>
    <xf numFmtId="0" fontId="6" fillId="8" borderId="10"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xf numFmtId="0" fontId="3" fillId="0" borderId="0" xfId="0" applyFont="1" applyAlignment="1">
      <alignment horizontal="left" wrapText="1" shrinkToFit="1"/>
    </xf>
    <xf numFmtId="0" fontId="3" fillId="0" borderId="3" xfId="0" applyFont="1" applyBorder="1" applyAlignment="1">
      <alignment horizontal="left" wrapText="1" shrinkToFit="1"/>
    </xf>
    <xf numFmtId="0" fontId="3" fillId="0" borderId="0" xfId="0" applyFont="1" applyAlignment="1">
      <alignment wrapText="1"/>
    </xf>
    <xf numFmtId="0" fontId="3" fillId="0" borderId="3" xfId="0" applyFont="1" applyBorder="1" applyAlignment="1">
      <alignment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15" fillId="7" borderId="7" xfId="0" applyFont="1" applyFill="1" applyBorder="1" applyAlignment="1">
      <alignment horizontal="center" vertical="center" shrinkToFit="1"/>
    </xf>
    <xf numFmtId="0" fontId="15" fillId="7" borderId="8" xfId="0" applyFont="1" applyFill="1" applyBorder="1" applyAlignment="1">
      <alignment horizontal="center" vertical="center" shrinkToFit="1"/>
    </xf>
    <xf numFmtId="0" fontId="15" fillId="7" borderId="9" xfId="0" applyFont="1" applyFill="1" applyBorder="1" applyAlignment="1">
      <alignment horizontal="center" vertical="center" shrinkToFit="1"/>
    </xf>
    <xf numFmtId="0" fontId="3" fillId="9" borderId="4" xfId="0" applyFont="1" applyFill="1" applyBorder="1" applyAlignment="1">
      <alignment horizontal="center" vertical="center" shrinkToFit="1"/>
    </xf>
    <xf numFmtId="0" fontId="3" fillId="9" borderId="5" xfId="0" applyFont="1" applyFill="1" applyBorder="1" applyAlignment="1">
      <alignment horizontal="center" vertical="center" shrinkToFit="1"/>
    </xf>
    <xf numFmtId="0" fontId="3" fillId="9" borderId="6" xfId="0" applyFont="1" applyFill="1" applyBorder="1" applyAlignment="1">
      <alignment horizontal="center" vertical="center" shrinkToFit="1"/>
    </xf>
    <xf numFmtId="0" fontId="7" fillId="0" borderId="4" xfId="0" applyFont="1" applyBorder="1" applyAlignment="1" applyProtection="1">
      <alignment horizontal="left" vertical="top" shrinkToFit="1"/>
      <protection locked="0"/>
    </xf>
    <xf numFmtId="0" fontId="7" fillId="0" borderId="5" xfId="0" applyFont="1" applyBorder="1" applyAlignment="1" applyProtection="1">
      <alignment horizontal="left" vertical="top" shrinkToFit="1"/>
      <protection locked="0"/>
    </xf>
    <xf numFmtId="0" fontId="7" fillId="0" borderId="6" xfId="0" applyFont="1" applyBorder="1" applyAlignment="1" applyProtection="1">
      <alignment horizontal="left" vertical="top" shrinkToFit="1"/>
      <protection locked="0"/>
    </xf>
    <xf numFmtId="0" fontId="6" fillId="8" borderId="7" xfId="0" applyFont="1" applyFill="1" applyBorder="1" applyAlignment="1">
      <alignment horizontal="center" vertical="center" shrinkToFit="1"/>
    </xf>
    <xf numFmtId="0" fontId="6" fillId="8" borderId="8" xfId="0" applyFont="1" applyFill="1" applyBorder="1" applyAlignment="1">
      <alignment horizontal="center" vertical="center" shrinkToFit="1"/>
    </xf>
    <xf numFmtId="0" fontId="6" fillId="8" borderId="9" xfId="0" applyFont="1" applyFill="1" applyBorder="1" applyAlignment="1">
      <alignment horizontal="center" vertical="center" shrinkToFit="1"/>
    </xf>
    <xf numFmtId="0" fontId="7" fillId="0" borderId="19" xfId="0" applyFont="1" applyBorder="1" applyAlignment="1" applyProtection="1">
      <alignment horizontal="left" vertical="top" shrinkToFit="1"/>
      <protection locked="0"/>
    </xf>
    <xf numFmtId="0" fontId="7" fillId="0" borderId="20" xfId="0" applyFont="1" applyBorder="1" applyAlignment="1" applyProtection="1">
      <alignment horizontal="left" vertical="top" shrinkToFit="1"/>
      <protection locked="0"/>
    </xf>
    <xf numFmtId="0" fontId="7" fillId="0" borderId="21" xfId="0" applyFont="1" applyBorder="1" applyAlignment="1" applyProtection="1">
      <alignment horizontal="left" vertical="top" shrinkToFit="1"/>
      <protection locked="0"/>
    </xf>
    <xf numFmtId="0" fontId="3" fillId="9" borderId="10" xfId="0" applyFont="1" applyFill="1" applyBorder="1" applyAlignment="1">
      <alignment horizontal="center" vertical="center" shrinkToFit="1"/>
    </xf>
    <xf numFmtId="0" fontId="3" fillId="9" borderId="11" xfId="0" applyFont="1" applyFill="1" applyBorder="1" applyAlignment="1">
      <alignment horizontal="center" vertical="center" shrinkToFit="1"/>
    </xf>
    <xf numFmtId="0" fontId="3" fillId="9" borderId="12" xfId="0" applyFont="1" applyFill="1" applyBorder="1" applyAlignment="1">
      <alignment horizontal="center" vertical="center" shrinkToFi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CDCD"/>
      <color rgb="FFA2D9E7"/>
      <color rgb="FFE0DBE3"/>
      <color rgb="FFC1B2B6"/>
      <color rgb="FF002A3A"/>
      <color rgb="FF00567D"/>
      <color rgb="FF00A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27D6-41BB-BC45-42D5C905A164}"/>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gradFill>
              <a:gsLst>
                <a:gs pos="0">
                  <a:schemeClr val="accent1">
                    <a:lumMod val="40000"/>
                    <a:lumOff val="60000"/>
                  </a:schemeClr>
                </a:gs>
                <a:gs pos="100000">
                  <a:schemeClr val="accent1">
                    <a:lumMod val="75000"/>
                  </a:schemeClr>
                </a:gs>
              </a:gsLst>
              <a:lin ang="5400000" scaled="0"/>
            </a:gradFill>
            <a:ln>
              <a:noFill/>
            </a:ln>
            <a:effectLst/>
          </c:spPr>
          <c:invertIfNegative val="0"/>
          <c:dPt>
            <c:idx val="0"/>
            <c:invertIfNegative val="0"/>
            <c:bubble3D val="0"/>
            <c:spPr>
              <a:solidFill>
                <a:srgbClr val="002A3A"/>
              </a:solidFill>
              <a:ln>
                <a:noFill/>
              </a:ln>
              <a:effectLst/>
            </c:spPr>
            <c:extLst>
              <c:ext xmlns:c16="http://schemas.microsoft.com/office/drawing/2014/chart" uri="{C3380CC4-5D6E-409C-BE32-E72D297353CC}">
                <c16:uniqueId val="{00000000-8386-47E5-BC17-6FB1F7550CDF}"/>
              </c:ext>
            </c:extLst>
          </c:dPt>
          <c:val>
            <c:numRef>
              <c:f>Calculations!$F$3</c:f>
              <c:numCache>
                <c:formatCode>0%</c:formatCode>
                <c:ptCount val="1"/>
                <c:pt idx="0">
                  <c:v>0</c:v>
                </c:pt>
              </c:numCache>
            </c:numRef>
          </c:val>
          <c:extLst>
            <c:ext xmlns:c16="http://schemas.microsoft.com/office/drawing/2014/chart" uri="{C3380CC4-5D6E-409C-BE32-E72D297353CC}">
              <c16:uniqueId val="{00000000-2A8C-4D5B-BCC9-FADB82755EA4}"/>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B996-483A-B1A1-453490BBE4FE}"/>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C34A-4DE5-A53A-F23C190CE6F6}"/>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9E4B-48D0-9EB8-C3A4D9935C28}"/>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gradFill>
              <a:gsLst>
                <a:gs pos="0">
                  <a:schemeClr val="accent1">
                    <a:lumMod val="40000"/>
                    <a:lumOff val="60000"/>
                  </a:schemeClr>
                </a:gs>
                <a:gs pos="100000">
                  <a:schemeClr val="accent1">
                    <a:lumMod val="75000"/>
                  </a:schemeClr>
                </a:gs>
              </a:gsLst>
              <a:lin ang="5400000" scaled="0"/>
            </a:gradFill>
            <a:ln>
              <a:noFill/>
            </a:ln>
            <a:effectLst/>
          </c:spPr>
          <c:invertIfNegative val="0"/>
          <c:dPt>
            <c:idx val="0"/>
            <c:invertIfNegative val="0"/>
            <c:bubble3D val="0"/>
            <c:spPr>
              <a:solidFill>
                <a:srgbClr val="002A3A"/>
              </a:solidFill>
              <a:ln>
                <a:noFill/>
              </a:ln>
              <a:effectLst/>
            </c:spPr>
            <c:extLst>
              <c:ext xmlns:c16="http://schemas.microsoft.com/office/drawing/2014/chart" uri="{C3380CC4-5D6E-409C-BE32-E72D297353CC}">
                <c16:uniqueId val="{00000000-744B-461C-95B6-E17D23B2A959}"/>
              </c:ext>
            </c:extLst>
          </c:dPt>
          <c:val>
            <c:numRef>
              <c:f>Calculations!$F$3</c:f>
              <c:numCache>
                <c:formatCode>0%</c:formatCode>
                <c:ptCount val="1"/>
                <c:pt idx="0">
                  <c:v>0</c:v>
                </c:pt>
              </c:numCache>
            </c:numRef>
          </c:val>
          <c:extLst>
            <c:ext xmlns:c16="http://schemas.microsoft.com/office/drawing/2014/chart" uri="{C3380CC4-5D6E-409C-BE32-E72D297353CC}">
              <c16:uniqueId val="{00000000-A1A1-4700-80F0-524D746BBC3F}"/>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684B-4DD7-BB63-D19F0AB65290}"/>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CD00-4396-84E2-E97DAD1CC582}"/>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Calculations!$M$5</c:f>
              <c:strCache>
                <c:ptCount val="1"/>
                <c:pt idx="0">
                  <c:v>Agency Score</c:v>
                </c:pt>
              </c:strCache>
            </c:strRef>
          </c:tx>
          <c:spPr>
            <a:solidFill>
              <a:srgbClr val="00A9CE"/>
            </a:solidFill>
            <a:ln>
              <a:noFill/>
            </a:ln>
            <a:effectLst/>
          </c:spPr>
          <c:invertIfNegative val="0"/>
          <c:dPt>
            <c:idx val="8"/>
            <c:invertIfNegative val="0"/>
            <c:bubble3D val="0"/>
            <c:spPr>
              <a:solidFill>
                <a:srgbClr val="00567D"/>
              </a:solidFill>
              <a:ln>
                <a:noFill/>
              </a:ln>
              <a:effectLst/>
            </c:spPr>
            <c:extLst>
              <c:ext xmlns:c16="http://schemas.microsoft.com/office/drawing/2014/chart" uri="{C3380CC4-5D6E-409C-BE32-E72D297353CC}">
                <c16:uniqueId val="{00000001-74FD-423F-9D97-C7E7F969D514}"/>
              </c:ext>
            </c:extLst>
          </c:dPt>
          <c:cat>
            <c:strRef>
              <c:f>Calculations!$L$6:$L$14</c:f>
              <c:strCache>
                <c:ptCount val="9"/>
                <c:pt idx="0">
                  <c:v>Area 1: Culture and Leadership</c:v>
                </c:pt>
                <c:pt idx="1">
                  <c:v>Area 2: Governance Arrangements</c:v>
                </c:pt>
                <c:pt idx="2">
                  <c:v>Area 3: Proactive Release</c:v>
                </c:pt>
                <c:pt idx="3">
                  <c:v>Area 4: Access Requests</c:v>
                </c:pt>
                <c:pt idx="4">
                  <c:v>Area 5: Disclosure Log Publication</c:v>
                </c:pt>
                <c:pt idx="5">
                  <c:v>Area 6: FOI Statistics</c:v>
                </c:pt>
                <c:pt idx="6">
                  <c:v>Area 7: Supporting Tools and Systems</c:v>
                </c:pt>
                <c:pt idx="7">
                  <c:v>Area 8: Education, Training and Engagement</c:v>
                </c:pt>
                <c:pt idx="8">
                  <c:v>Overall</c:v>
                </c:pt>
              </c:strCache>
            </c:strRef>
          </c:cat>
          <c:val>
            <c:numRef>
              <c:f>Calculations!$M$6:$M$14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4FD-423F-9D97-C7E7F969D514}"/>
            </c:ext>
          </c:extLst>
        </c:ser>
        <c:dLbls>
          <c:showLegendKey val="0"/>
          <c:showVal val="0"/>
          <c:showCatName val="0"/>
          <c:showSerName val="0"/>
          <c:showPercent val="0"/>
          <c:showBubbleSize val="0"/>
        </c:dLbls>
        <c:gapWidth val="150"/>
        <c:axId val="338452031"/>
        <c:axId val="338453471"/>
      </c:barChart>
      <c:catAx>
        <c:axId val="33845203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8453471"/>
        <c:crosses val="autoZero"/>
        <c:auto val="1"/>
        <c:lblAlgn val="ctr"/>
        <c:lblOffset val="100"/>
        <c:noMultiLvlLbl val="0"/>
      </c:catAx>
      <c:valAx>
        <c:axId val="338453471"/>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8452031"/>
        <c:crosses val="autoZero"/>
        <c:crossBetween val="between"/>
        <c:majorUnit val="0.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Area 6'!A1"/><Relationship Id="rId13" Type="http://schemas.openxmlformats.org/officeDocument/2006/relationships/image" Target="../media/image3.png"/><Relationship Id="rId3" Type="http://schemas.openxmlformats.org/officeDocument/2006/relationships/image" Target="../media/image1.png"/><Relationship Id="rId7" Type="http://schemas.openxmlformats.org/officeDocument/2006/relationships/hyperlink" Target="#'Area 7'!A1"/><Relationship Id="rId12" Type="http://schemas.openxmlformats.org/officeDocument/2006/relationships/hyperlink" Target="#Results!A1"/><Relationship Id="rId2" Type="http://schemas.openxmlformats.org/officeDocument/2006/relationships/hyperlink" Target="#Overview!A1"/><Relationship Id="rId1" Type="http://schemas.openxmlformats.org/officeDocument/2006/relationships/hyperlink" Target="#'Area 1'!A1"/><Relationship Id="rId6" Type="http://schemas.openxmlformats.org/officeDocument/2006/relationships/hyperlink" Target="#'Area 8'!A1"/><Relationship Id="rId11" Type="http://schemas.openxmlformats.org/officeDocument/2006/relationships/hyperlink" Target="#'Area 3'!A1"/><Relationship Id="rId5" Type="http://schemas.openxmlformats.org/officeDocument/2006/relationships/hyperlink" Target="#'Area 2'!A1"/><Relationship Id="rId15" Type="http://schemas.openxmlformats.org/officeDocument/2006/relationships/image" Target="../media/image5.png"/><Relationship Id="rId10" Type="http://schemas.openxmlformats.org/officeDocument/2006/relationships/hyperlink" Target="#'Area 4'!A1"/><Relationship Id="rId4" Type="http://schemas.openxmlformats.org/officeDocument/2006/relationships/image" Target="../media/image2.svg"/><Relationship Id="rId9" Type="http://schemas.openxmlformats.org/officeDocument/2006/relationships/hyperlink" Target="#'Area 5'!A1"/><Relationship Id="rId14" Type="http://schemas.openxmlformats.org/officeDocument/2006/relationships/image" Target="../media/image4.svg"/></Relationships>
</file>

<file path=xl/drawings/_rels/drawing2.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1.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2.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3.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4.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5.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6.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7.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9.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8.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9.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76200</xdr:colOff>
      <xdr:row>1</xdr:row>
      <xdr:rowOff>0</xdr:rowOff>
    </xdr:from>
    <xdr:to>
      <xdr:col>0</xdr:col>
      <xdr:colOff>544200</xdr:colOff>
      <xdr:row>7</xdr:row>
      <xdr:rowOff>1379780</xdr:rowOff>
    </xdr:to>
    <xdr:grpSp>
      <xdr:nvGrpSpPr>
        <xdr:cNvPr id="21" name="Group 20">
          <a:extLst>
            <a:ext uri="{FF2B5EF4-FFF2-40B4-BE49-F238E27FC236}">
              <a16:creationId xmlns:a16="http://schemas.microsoft.com/office/drawing/2014/main" id="{D40DB3FD-D201-467E-9A3C-69363931B66E}"/>
            </a:ext>
          </a:extLst>
        </xdr:cNvPr>
        <xdr:cNvGrpSpPr/>
      </xdr:nvGrpSpPr>
      <xdr:grpSpPr>
        <a:xfrm>
          <a:off x="76200" y="190500"/>
          <a:ext cx="466095" cy="5286935"/>
          <a:chOff x="67605" y="197255"/>
          <a:chExt cx="468000" cy="5437430"/>
        </a:xfrm>
      </xdr:grpSpPr>
      <xdr:sp macro="" textlink="">
        <xdr:nvSpPr>
          <xdr:cNvPr id="22" name="Oval 21">
            <a:hlinkClick xmlns:r="http://schemas.openxmlformats.org/officeDocument/2006/relationships" r:id="rId1"/>
            <a:extLst>
              <a:ext uri="{FF2B5EF4-FFF2-40B4-BE49-F238E27FC236}">
                <a16:creationId xmlns:a16="http://schemas.microsoft.com/office/drawing/2014/main" id="{604DB0F4-58FC-B12B-CB42-156960F21CA5}"/>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3" name="Group 22">
            <a:hlinkClick xmlns:r="http://schemas.openxmlformats.org/officeDocument/2006/relationships" r:id="rId2"/>
            <a:extLst>
              <a:ext uri="{FF2B5EF4-FFF2-40B4-BE49-F238E27FC236}">
                <a16:creationId xmlns:a16="http://schemas.microsoft.com/office/drawing/2014/main" id="{365665FF-A8C2-02F1-FBBA-86A2CAFEBFEC}"/>
              </a:ext>
            </a:extLst>
          </xdr:cNvPr>
          <xdr:cNvGrpSpPr/>
        </xdr:nvGrpSpPr>
        <xdr:grpSpPr>
          <a:xfrm>
            <a:off x="67605" y="197255"/>
            <a:ext cx="468000" cy="467663"/>
            <a:chOff x="67605" y="197255"/>
            <a:chExt cx="468000" cy="467798"/>
          </a:xfrm>
        </xdr:grpSpPr>
        <xdr:sp macro="" textlink="">
          <xdr:nvSpPr>
            <xdr:cNvPr id="34" name="Oval 33">
              <a:hlinkClick xmlns:r="http://schemas.openxmlformats.org/officeDocument/2006/relationships" r:id="rId2"/>
              <a:extLst>
                <a:ext uri="{FF2B5EF4-FFF2-40B4-BE49-F238E27FC236}">
                  <a16:creationId xmlns:a16="http://schemas.microsoft.com/office/drawing/2014/main" id="{F1512B0B-8A98-DA1A-8EF7-E16A8EA5AE24}"/>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5" name="Graphic 34" descr="Home with solid fill">
              <a:extLst>
                <a:ext uri="{FF2B5EF4-FFF2-40B4-BE49-F238E27FC236}">
                  <a16:creationId xmlns:a16="http://schemas.microsoft.com/office/drawing/2014/main" id="{F63EA20C-3A01-5B3B-3A35-38F911D791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7000" y="241325"/>
              <a:ext cx="369209" cy="363629"/>
            </a:xfrm>
            <a:prstGeom prst="rect">
              <a:avLst/>
            </a:prstGeom>
          </xdr:spPr>
        </xdr:pic>
      </xdr:grpSp>
      <xdr:sp macro="" textlink="">
        <xdr:nvSpPr>
          <xdr:cNvPr id="24" name="Oval 23">
            <a:hlinkClick xmlns:r="http://schemas.openxmlformats.org/officeDocument/2006/relationships" r:id="rId5"/>
            <a:extLst>
              <a:ext uri="{FF2B5EF4-FFF2-40B4-BE49-F238E27FC236}">
                <a16:creationId xmlns:a16="http://schemas.microsoft.com/office/drawing/2014/main" id="{D4ED8A2C-5060-825A-1542-5A82B5F84F87}"/>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5" name="Oval 24">
            <a:hlinkClick xmlns:r="http://schemas.openxmlformats.org/officeDocument/2006/relationships" r:id="rId6"/>
            <a:extLst>
              <a:ext uri="{FF2B5EF4-FFF2-40B4-BE49-F238E27FC236}">
                <a16:creationId xmlns:a16="http://schemas.microsoft.com/office/drawing/2014/main" id="{8EFCDE4F-78C8-7203-744A-1DB50053F942}"/>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6" name="Oval 25">
            <a:hlinkClick xmlns:r="http://schemas.openxmlformats.org/officeDocument/2006/relationships" r:id="rId7"/>
            <a:extLst>
              <a:ext uri="{FF2B5EF4-FFF2-40B4-BE49-F238E27FC236}">
                <a16:creationId xmlns:a16="http://schemas.microsoft.com/office/drawing/2014/main" id="{1A80CACF-3BF0-CABC-067D-995E7B642A8B}"/>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7" name="Oval 26">
            <a:hlinkClick xmlns:r="http://schemas.openxmlformats.org/officeDocument/2006/relationships" r:id="rId8"/>
            <a:extLst>
              <a:ext uri="{FF2B5EF4-FFF2-40B4-BE49-F238E27FC236}">
                <a16:creationId xmlns:a16="http://schemas.microsoft.com/office/drawing/2014/main" id="{9A3B55CD-B7CB-0A22-3E18-6F466198D71F}"/>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8" name="Oval 27">
            <a:hlinkClick xmlns:r="http://schemas.openxmlformats.org/officeDocument/2006/relationships" r:id="rId9"/>
            <a:extLst>
              <a:ext uri="{FF2B5EF4-FFF2-40B4-BE49-F238E27FC236}">
                <a16:creationId xmlns:a16="http://schemas.microsoft.com/office/drawing/2014/main" id="{63681EDE-BB29-1F05-061C-55DB7CD09D21}"/>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9" name="Oval 28">
            <a:hlinkClick xmlns:r="http://schemas.openxmlformats.org/officeDocument/2006/relationships" r:id="rId10"/>
            <a:extLst>
              <a:ext uri="{FF2B5EF4-FFF2-40B4-BE49-F238E27FC236}">
                <a16:creationId xmlns:a16="http://schemas.microsoft.com/office/drawing/2014/main" id="{88140152-842F-28E0-257A-ACC6F3C5E5E9}"/>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30" name="Oval 29">
            <a:hlinkClick xmlns:r="http://schemas.openxmlformats.org/officeDocument/2006/relationships" r:id="rId11"/>
            <a:extLst>
              <a:ext uri="{FF2B5EF4-FFF2-40B4-BE49-F238E27FC236}">
                <a16:creationId xmlns:a16="http://schemas.microsoft.com/office/drawing/2014/main" id="{63CEC89D-469C-8494-38BB-855F86A34B28}"/>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31" name="Group 30">
            <a:hlinkClick xmlns:r="http://schemas.openxmlformats.org/officeDocument/2006/relationships" r:id="rId12"/>
            <a:extLst>
              <a:ext uri="{FF2B5EF4-FFF2-40B4-BE49-F238E27FC236}">
                <a16:creationId xmlns:a16="http://schemas.microsoft.com/office/drawing/2014/main" id="{7C1439D7-1E97-CD54-1072-99D04F5E0B41}"/>
              </a:ext>
            </a:extLst>
          </xdr:cNvPr>
          <xdr:cNvGrpSpPr/>
        </xdr:nvGrpSpPr>
        <xdr:grpSpPr>
          <a:xfrm>
            <a:off x="67605" y="5166887"/>
            <a:ext cx="468000" cy="467798"/>
            <a:chOff x="171660" y="5308790"/>
            <a:chExt cx="488117" cy="487051"/>
          </a:xfrm>
        </xdr:grpSpPr>
        <xdr:sp macro="" textlink="">
          <xdr:nvSpPr>
            <xdr:cNvPr id="32" name="Oval 31">
              <a:extLst>
                <a:ext uri="{FF2B5EF4-FFF2-40B4-BE49-F238E27FC236}">
                  <a16:creationId xmlns:a16="http://schemas.microsoft.com/office/drawing/2014/main" id="{8348ECB1-3498-86C3-B4EA-46CFF1272B92}"/>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3" name="Graphic 32" descr="Presentation with pie chart with solid fill">
              <a:extLst>
                <a:ext uri="{FF2B5EF4-FFF2-40B4-BE49-F238E27FC236}">
                  <a16:creationId xmlns:a16="http://schemas.microsoft.com/office/drawing/2014/main" id="{A5A416AD-553F-9530-9C21-0A4CACC2896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31483" y="5368068"/>
              <a:ext cx="368471" cy="368495"/>
            </a:xfrm>
            <a:prstGeom prst="rect">
              <a:avLst/>
            </a:prstGeom>
          </xdr:spPr>
        </xdr:pic>
      </xdr:grpSp>
    </xdr:grpSp>
    <xdr:clientData/>
  </xdr:twoCellAnchor>
  <xdr:twoCellAnchor editAs="absolute">
    <xdr:from>
      <xdr:col>3</xdr:col>
      <xdr:colOff>1248797</xdr:colOff>
      <xdr:row>9</xdr:row>
      <xdr:rowOff>4726</xdr:rowOff>
    </xdr:from>
    <xdr:to>
      <xdr:col>4</xdr:col>
      <xdr:colOff>4131651</xdr:colOff>
      <xdr:row>10</xdr:row>
      <xdr:rowOff>40847</xdr:rowOff>
    </xdr:to>
    <xdr:pic>
      <xdr:nvPicPr>
        <xdr:cNvPr id="3" name="Picture 2">
          <a:extLst>
            <a:ext uri="{FF2B5EF4-FFF2-40B4-BE49-F238E27FC236}">
              <a16:creationId xmlns:a16="http://schemas.microsoft.com/office/drawing/2014/main" id="{5CAA30DE-7572-02DB-242E-BE6864410E1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839472" y="8758201"/>
          <a:ext cx="5216479" cy="750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29" name="Chart 28">
          <a:extLst>
            <a:ext uri="{FF2B5EF4-FFF2-40B4-BE49-F238E27FC236}">
              <a16:creationId xmlns:a16="http://schemas.microsoft.com/office/drawing/2014/main" id="{F03633DF-D31F-44AA-81F6-74FC00A42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544200</xdr:colOff>
      <xdr:row>21</xdr:row>
      <xdr:rowOff>370130</xdr:rowOff>
    </xdr:to>
    <xdr:grpSp>
      <xdr:nvGrpSpPr>
        <xdr:cNvPr id="63" name="Group 62">
          <a:extLst>
            <a:ext uri="{FF2B5EF4-FFF2-40B4-BE49-F238E27FC236}">
              <a16:creationId xmlns:a16="http://schemas.microsoft.com/office/drawing/2014/main" id="{84D84E30-C3F7-426E-8091-509443458C12}"/>
            </a:ext>
          </a:extLst>
        </xdr:cNvPr>
        <xdr:cNvGrpSpPr/>
      </xdr:nvGrpSpPr>
      <xdr:grpSpPr>
        <a:xfrm>
          <a:off x="76200" y="190500"/>
          <a:ext cx="466095" cy="5296460"/>
          <a:chOff x="67605" y="197255"/>
          <a:chExt cx="468000" cy="5437430"/>
        </a:xfrm>
      </xdr:grpSpPr>
      <xdr:sp macro="" textlink="">
        <xdr:nvSpPr>
          <xdr:cNvPr id="64" name="Oval 63">
            <a:hlinkClick xmlns:r="http://schemas.openxmlformats.org/officeDocument/2006/relationships" r:id="rId2"/>
            <a:extLst>
              <a:ext uri="{FF2B5EF4-FFF2-40B4-BE49-F238E27FC236}">
                <a16:creationId xmlns:a16="http://schemas.microsoft.com/office/drawing/2014/main" id="{68B8789F-69DA-D3A9-B9AF-F782C9EDA945}"/>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65" name="Group 64">
            <a:hlinkClick xmlns:r="http://schemas.openxmlformats.org/officeDocument/2006/relationships" r:id="rId3"/>
            <a:extLst>
              <a:ext uri="{FF2B5EF4-FFF2-40B4-BE49-F238E27FC236}">
                <a16:creationId xmlns:a16="http://schemas.microsoft.com/office/drawing/2014/main" id="{D68A0F82-BCFA-09AC-3926-9B64E9957C64}"/>
              </a:ext>
            </a:extLst>
          </xdr:cNvPr>
          <xdr:cNvGrpSpPr/>
        </xdr:nvGrpSpPr>
        <xdr:grpSpPr>
          <a:xfrm>
            <a:off x="67605" y="197255"/>
            <a:ext cx="468000" cy="467663"/>
            <a:chOff x="67605" y="197255"/>
            <a:chExt cx="468000" cy="467798"/>
          </a:xfrm>
        </xdr:grpSpPr>
        <xdr:sp macro="" textlink="">
          <xdr:nvSpPr>
            <xdr:cNvPr id="76" name="Oval 75">
              <a:hlinkClick xmlns:r="http://schemas.openxmlformats.org/officeDocument/2006/relationships" r:id="rId3"/>
              <a:extLst>
                <a:ext uri="{FF2B5EF4-FFF2-40B4-BE49-F238E27FC236}">
                  <a16:creationId xmlns:a16="http://schemas.microsoft.com/office/drawing/2014/main" id="{3D930652-B86F-BCB9-94BC-03E465DC75B8}"/>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77" name="Graphic 76" descr="Home with solid fill">
              <a:extLst>
                <a:ext uri="{FF2B5EF4-FFF2-40B4-BE49-F238E27FC236}">
                  <a16:creationId xmlns:a16="http://schemas.microsoft.com/office/drawing/2014/main" id="{868D5BC5-69E8-967C-C082-9BEEA290E4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66" name="Oval 65">
            <a:hlinkClick xmlns:r="http://schemas.openxmlformats.org/officeDocument/2006/relationships" r:id="rId6"/>
            <a:extLst>
              <a:ext uri="{FF2B5EF4-FFF2-40B4-BE49-F238E27FC236}">
                <a16:creationId xmlns:a16="http://schemas.microsoft.com/office/drawing/2014/main" id="{C7E6DA81-48AB-5A77-201D-7625A69A7483}"/>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67" name="Oval 66">
            <a:hlinkClick xmlns:r="http://schemas.openxmlformats.org/officeDocument/2006/relationships" r:id="rId7"/>
            <a:extLst>
              <a:ext uri="{FF2B5EF4-FFF2-40B4-BE49-F238E27FC236}">
                <a16:creationId xmlns:a16="http://schemas.microsoft.com/office/drawing/2014/main" id="{6808C877-77A7-5EDA-9E75-7F36A70C9E1D}"/>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68" name="Oval 67">
            <a:hlinkClick xmlns:r="http://schemas.openxmlformats.org/officeDocument/2006/relationships" r:id="rId8"/>
            <a:extLst>
              <a:ext uri="{FF2B5EF4-FFF2-40B4-BE49-F238E27FC236}">
                <a16:creationId xmlns:a16="http://schemas.microsoft.com/office/drawing/2014/main" id="{B1B91515-0DE7-7F8C-4622-F97F0C87AD8E}"/>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69" name="Oval 68">
            <a:hlinkClick xmlns:r="http://schemas.openxmlformats.org/officeDocument/2006/relationships" r:id="rId9"/>
            <a:extLst>
              <a:ext uri="{FF2B5EF4-FFF2-40B4-BE49-F238E27FC236}">
                <a16:creationId xmlns:a16="http://schemas.microsoft.com/office/drawing/2014/main" id="{8D4E48B0-23AB-8286-CB65-BE276304451B}"/>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70" name="Oval 69">
            <a:hlinkClick xmlns:r="http://schemas.openxmlformats.org/officeDocument/2006/relationships" r:id="rId10"/>
            <a:extLst>
              <a:ext uri="{FF2B5EF4-FFF2-40B4-BE49-F238E27FC236}">
                <a16:creationId xmlns:a16="http://schemas.microsoft.com/office/drawing/2014/main" id="{693550F9-D994-EA20-FF08-A331576CA5A7}"/>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71" name="Oval 70">
            <a:hlinkClick xmlns:r="http://schemas.openxmlformats.org/officeDocument/2006/relationships" r:id="rId11"/>
            <a:extLst>
              <a:ext uri="{FF2B5EF4-FFF2-40B4-BE49-F238E27FC236}">
                <a16:creationId xmlns:a16="http://schemas.microsoft.com/office/drawing/2014/main" id="{CD9FC50F-7186-2023-EFA0-EDA0401F2B3C}"/>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72" name="Oval 71">
            <a:hlinkClick xmlns:r="http://schemas.openxmlformats.org/officeDocument/2006/relationships" r:id="rId12"/>
            <a:extLst>
              <a:ext uri="{FF2B5EF4-FFF2-40B4-BE49-F238E27FC236}">
                <a16:creationId xmlns:a16="http://schemas.microsoft.com/office/drawing/2014/main" id="{100CF924-CF7E-A232-483E-B2DD38BE7AA0}"/>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73" name="Group 72">
            <a:hlinkClick xmlns:r="http://schemas.openxmlformats.org/officeDocument/2006/relationships" r:id="rId13"/>
            <a:extLst>
              <a:ext uri="{FF2B5EF4-FFF2-40B4-BE49-F238E27FC236}">
                <a16:creationId xmlns:a16="http://schemas.microsoft.com/office/drawing/2014/main" id="{3825D378-84B1-F2E0-8933-1EB5530CA40F}"/>
              </a:ext>
            </a:extLst>
          </xdr:cNvPr>
          <xdr:cNvGrpSpPr/>
        </xdr:nvGrpSpPr>
        <xdr:grpSpPr>
          <a:xfrm>
            <a:off x="67605" y="5166887"/>
            <a:ext cx="468000" cy="467798"/>
            <a:chOff x="171660" y="5308790"/>
            <a:chExt cx="488117" cy="487051"/>
          </a:xfrm>
        </xdr:grpSpPr>
        <xdr:sp macro="" textlink="">
          <xdr:nvSpPr>
            <xdr:cNvPr id="74" name="Oval 73">
              <a:extLst>
                <a:ext uri="{FF2B5EF4-FFF2-40B4-BE49-F238E27FC236}">
                  <a16:creationId xmlns:a16="http://schemas.microsoft.com/office/drawing/2014/main" id="{48D5F55B-A02E-8F6A-997C-D17D757C25FE}"/>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75" name="Graphic 74" descr="Presentation with pie chart with solid fill">
              <a:extLst>
                <a:ext uri="{FF2B5EF4-FFF2-40B4-BE49-F238E27FC236}">
                  <a16:creationId xmlns:a16="http://schemas.microsoft.com/office/drawing/2014/main" id="{D50059C4-4C8F-229C-BE95-4E8238F602B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F749C80C-AC91-45B4-A29B-BB91C5BF4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544200</xdr:colOff>
      <xdr:row>21</xdr:row>
      <xdr:rowOff>198680</xdr:rowOff>
    </xdr:to>
    <xdr:grpSp>
      <xdr:nvGrpSpPr>
        <xdr:cNvPr id="18" name="Group 17">
          <a:extLst>
            <a:ext uri="{FF2B5EF4-FFF2-40B4-BE49-F238E27FC236}">
              <a16:creationId xmlns:a16="http://schemas.microsoft.com/office/drawing/2014/main" id="{7E8BF25B-6049-467B-86DF-54989638CD58}"/>
            </a:ext>
          </a:extLst>
        </xdr:cNvPr>
        <xdr:cNvGrpSpPr/>
      </xdr:nvGrpSpPr>
      <xdr:grpSpPr>
        <a:xfrm>
          <a:off x="76200" y="200025"/>
          <a:ext cx="466095" cy="5267885"/>
          <a:chOff x="67605" y="197255"/>
          <a:chExt cx="468000" cy="5437430"/>
        </a:xfrm>
      </xdr:grpSpPr>
      <xdr:sp macro="" textlink="">
        <xdr:nvSpPr>
          <xdr:cNvPr id="19" name="Oval 18">
            <a:hlinkClick xmlns:r="http://schemas.openxmlformats.org/officeDocument/2006/relationships" r:id="rId2"/>
            <a:extLst>
              <a:ext uri="{FF2B5EF4-FFF2-40B4-BE49-F238E27FC236}">
                <a16:creationId xmlns:a16="http://schemas.microsoft.com/office/drawing/2014/main" id="{121E4C28-7A62-CBE1-6B3C-B0FACC2CD370}"/>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0" name="Group 19">
            <a:hlinkClick xmlns:r="http://schemas.openxmlformats.org/officeDocument/2006/relationships" r:id="rId3"/>
            <a:extLst>
              <a:ext uri="{FF2B5EF4-FFF2-40B4-BE49-F238E27FC236}">
                <a16:creationId xmlns:a16="http://schemas.microsoft.com/office/drawing/2014/main" id="{BD9C6611-DF16-D9E1-FB35-14BDF33B8CC5}"/>
              </a:ext>
            </a:extLst>
          </xdr:cNvPr>
          <xdr:cNvGrpSpPr/>
        </xdr:nvGrpSpPr>
        <xdr:grpSpPr>
          <a:xfrm>
            <a:off x="67605" y="197255"/>
            <a:ext cx="468000" cy="467663"/>
            <a:chOff x="67605" y="197255"/>
            <a:chExt cx="468000" cy="467798"/>
          </a:xfrm>
        </xdr:grpSpPr>
        <xdr:sp macro="" textlink="">
          <xdr:nvSpPr>
            <xdr:cNvPr id="31" name="Oval 30">
              <a:hlinkClick xmlns:r="http://schemas.openxmlformats.org/officeDocument/2006/relationships" r:id="rId3"/>
              <a:extLst>
                <a:ext uri="{FF2B5EF4-FFF2-40B4-BE49-F238E27FC236}">
                  <a16:creationId xmlns:a16="http://schemas.microsoft.com/office/drawing/2014/main" id="{A07C1ACA-AB83-B20D-2DDF-BA7CDEB489F8}"/>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2" name="Graphic 31" descr="Home with solid fill">
              <a:extLst>
                <a:ext uri="{FF2B5EF4-FFF2-40B4-BE49-F238E27FC236}">
                  <a16:creationId xmlns:a16="http://schemas.microsoft.com/office/drawing/2014/main" id="{5CF10959-EFB7-CE96-D5E1-386A052CBD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21" name="Oval 20">
            <a:hlinkClick xmlns:r="http://schemas.openxmlformats.org/officeDocument/2006/relationships" r:id="rId6"/>
            <a:extLst>
              <a:ext uri="{FF2B5EF4-FFF2-40B4-BE49-F238E27FC236}">
                <a16:creationId xmlns:a16="http://schemas.microsoft.com/office/drawing/2014/main" id="{19117F7F-CAC5-932C-75C0-A6355E34EE0D}"/>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2" name="Oval 21">
            <a:hlinkClick xmlns:r="http://schemas.openxmlformats.org/officeDocument/2006/relationships" r:id="rId7"/>
            <a:extLst>
              <a:ext uri="{FF2B5EF4-FFF2-40B4-BE49-F238E27FC236}">
                <a16:creationId xmlns:a16="http://schemas.microsoft.com/office/drawing/2014/main" id="{9DA39103-97AC-32C1-E37E-FC2EAB65E976}"/>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3" name="Oval 22">
            <a:hlinkClick xmlns:r="http://schemas.openxmlformats.org/officeDocument/2006/relationships" r:id="rId8"/>
            <a:extLst>
              <a:ext uri="{FF2B5EF4-FFF2-40B4-BE49-F238E27FC236}">
                <a16:creationId xmlns:a16="http://schemas.microsoft.com/office/drawing/2014/main" id="{F99D9B19-9A86-3D1F-511F-AA0D97AA723D}"/>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4" name="Oval 23">
            <a:hlinkClick xmlns:r="http://schemas.openxmlformats.org/officeDocument/2006/relationships" r:id="rId9"/>
            <a:extLst>
              <a:ext uri="{FF2B5EF4-FFF2-40B4-BE49-F238E27FC236}">
                <a16:creationId xmlns:a16="http://schemas.microsoft.com/office/drawing/2014/main" id="{5632FCDB-6460-3216-3622-B71E41580AAA}"/>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5" name="Oval 24">
            <a:hlinkClick xmlns:r="http://schemas.openxmlformats.org/officeDocument/2006/relationships" r:id="rId10"/>
            <a:extLst>
              <a:ext uri="{FF2B5EF4-FFF2-40B4-BE49-F238E27FC236}">
                <a16:creationId xmlns:a16="http://schemas.microsoft.com/office/drawing/2014/main" id="{504A7214-F6F3-15FA-6310-DF0096FD02CF}"/>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6" name="Oval 25">
            <a:hlinkClick xmlns:r="http://schemas.openxmlformats.org/officeDocument/2006/relationships" r:id="rId11"/>
            <a:extLst>
              <a:ext uri="{FF2B5EF4-FFF2-40B4-BE49-F238E27FC236}">
                <a16:creationId xmlns:a16="http://schemas.microsoft.com/office/drawing/2014/main" id="{5F5B0796-69C7-CBC2-D737-D8F3E5B792D9}"/>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27" name="Oval 26">
            <a:hlinkClick xmlns:r="http://schemas.openxmlformats.org/officeDocument/2006/relationships" r:id="rId12"/>
            <a:extLst>
              <a:ext uri="{FF2B5EF4-FFF2-40B4-BE49-F238E27FC236}">
                <a16:creationId xmlns:a16="http://schemas.microsoft.com/office/drawing/2014/main" id="{1EAB9A4C-EE34-091B-0689-6FF161D8EDFD}"/>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28" name="Group 27">
            <a:hlinkClick xmlns:r="http://schemas.openxmlformats.org/officeDocument/2006/relationships" r:id="rId13"/>
            <a:extLst>
              <a:ext uri="{FF2B5EF4-FFF2-40B4-BE49-F238E27FC236}">
                <a16:creationId xmlns:a16="http://schemas.microsoft.com/office/drawing/2014/main" id="{3D15B0D4-E772-F0A9-018E-1F7EB1F72FB4}"/>
              </a:ext>
            </a:extLst>
          </xdr:cNvPr>
          <xdr:cNvGrpSpPr/>
        </xdr:nvGrpSpPr>
        <xdr:grpSpPr>
          <a:xfrm>
            <a:off x="67605" y="5166887"/>
            <a:ext cx="468000" cy="467798"/>
            <a:chOff x="171660" y="5308790"/>
            <a:chExt cx="488117" cy="487051"/>
          </a:xfrm>
        </xdr:grpSpPr>
        <xdr:sp macro="" textlink="">
          <xdr:nvSpPr>
            <xdr:cNvPr id="29" name="Oval 28">
              <a:extLst>
                <a:ext uri="{FF2B5EF4-FFF2-40B4-BE49-F238E27FC236}">
                  <a16:creationId xmlns:a16="http://schemas.microsoft.com/office/drawing/2014/main" id="{F0F5E42C-69C6-1063-1B4E-0C8C267B9357}"/>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0" name="Graphic 29" descr="Presentation with pie chart with solid fill">
              <a:extLst>
                <a:ext uri="{FF2B5EF4-FFF2-40B4-BE49-F238E27FC236}">
                  <a16:creationId xmlns:a16="http://schemas.microsoft.com/office/drawing/2014/main" id="{3FA2BAB4-068B-C038-AC44-32C5E45DEA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29F71B04-59A2-4972-B37E-DDE94201D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541025</xdr:colOff>
      <xdr:row>22</xdr:row>
      <xdr:rowOff>154230</xdr:rowOff>
    </xdr:to>
    <xdr:grpSp>
      <xdr:nvGrpSpPr>
        <xdr:cNvPr id="18" name="Group 17">
          <a:extLst>
            <a:ext uri="{FF2B5EF4-FFF2-40B4-BE49-F238E27FC236}">
              <a16:creationId xmlns:a16="http://schemas.microsoft.com/office/drawing/2014/main" id="{17BF0608-CA60-4D92-9F4E-6B228F7B5AA2}"/>
            </a:ext>
          </a:extLst>
        </xdr:cNvPr>
        <xdr:cNvGrpSpPr/>
      </xdr:nvGrpSpPr>
      <xdr:grpSpPr>
        <a:xfrm>
          <a:off x="76200" y="190500"/>
          <a:ext cx="466730" cy="5231055"/>
          <a:chOff x="67605" y="197255"/>
          <a:chExt cx="468000" cy="5437430"/>
        </a:xfrm>
      </xdr:grpSpPr>
      <xdr:sp macro="" textlink="">
        <xdr:nvSpPr>
          <xdr:cNvPr id="19" name="Oval 18">
            <a:hlinkClick xmlns:r="http://schemas.openxmlformats.org/officeDocument/2006/relationships" r:id="rId2"/>
            <a:extLst>
              <a:ext uri="{FF2B5EF4-FFF2-40B4-BE49-F238E27FC236}">
                <a16:creationId xmlns:a16="http://schemas.microsoft.com/office/drawing/2014/main" id="{621B0DE3-A7F3-D2F1-8C5C-3FD18E5FA494}"/>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0" name="Group 19">
            <a:hlinkClick xmlns:r="http://schemas.openxmlformats.org/officeDocument/2006/relationships" r:id="rId3"/>
            <a:extLst>
              <a:ext uri="{FF2B5EF4-FFF2-40B4-BE49-F238E27FC236}">
                <a16:creationId xmlns:a16="http://schemas.microsoft.com/office/drawing/2014/main" id="{FED38BD2-B96A-4D06-4388-B553F8018E3B}"/>
              </a:ext>
            </a:extLst>
          </xdr:cNvPr>
          <xdr:cNvGrpSpPr/>
        </xdr:nvGrpSpPr>
        <xdr:grpSpPr>
          <a:xfrm>
            <a:off x="67605" y="197255"/>
            <a:ext cx="468000" cy="467663"/>
            <a:chOff x="67605" y="197255"/>
            <a:chExt cx="468000" cy="467798"/>
          </a:xfrm>
        </xdr:grpSpPr>
        <xdr:sp macro="" textlink="">
          <xdr:nvSpPr>
            <xdr:cNvPr id="31" name="Oval 30">
              <a:hlinkClick xmlns:r="http://schemas.openxmlformats.org/officeDocument/2006/relationships" r:id="rId3"/>
              <a:extLst>
                <a:ext uri="{FF2B5EF4-FFF2-40B4-BE49-F238E27FC236}">
                  <a16:creationId xmlns:a16="http://schemas.microsoft.com/office/drawing/2014/main" id="{C1914009-755C-D32C-397D-4C209434BA9A}"/>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2" name="Graphic 31" descr="Home with solid fill">
              <a:extLst>
                <a:ext uri="{FF2B5EF4-FFF2-40B4-BE49-F238E27FC236}">
                  <a16:creationId xmlns:a16="http://schemas.microsoft.com/office/drawing/2014/main" id="{58C5D1F0-F30C-222B-1E6C-82DA0C3C2AD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21" name="Oval 20">
            <a:hlinkClick xmlns:r="http://schemas.openxmlformats.org/officeDocument/2006/relationships" r:id="rId6"/>
            <a:extLst>
              <a:ext uri="{FF2B5EF4-FFF2-40B4-BE49-F238E27FC236}">
                <a16:creationId xmlns:a16="http://schemas.microsoft.com/office/drawing/2014/main" id="{923FDB40-7B29-2BFB-6916-4C2C04826725}"/>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2" name="Oval 21">
            <a:hlinkClick xmlns:r="http://schemas.openxmlformats.org/officeDocument/2006/relationships" r:id="rId7"/>
            <a:extLst>
              <a:ext uri="{FF2B5EF4-FFF2-40B4-BE49-F238E27FC236}">
                <a16:creationId xmlns:a16="http://schemas.microsoft.com/office/drawing/2014/main" id="{15C6F052-BB47-7862-D1E5-2BE2755E4430}"/>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3" name="Oval 22">
            <a:hlinkClick xmlns:r="http://schemas.openxmlformats.org/officeDocument/2006/relationships" r:id="rId8"/>
            <a:extLst>
              <a:ext uri="{FF2B5EF4-FFF2-40B4-BE49-F238E27FC236}">
                <a16:creationId xmlns:a16="http://schemas.microsoft.com/office/drawing/2014/main" id="{00999907-79A3-B197-97F9-B78F3E6BA6E8}"/>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4" name="Oval 23">
            <a:hlinkClick xmlns:r="http://schemas.openxmlformats.org/officeDocument/2006/relationships" r:id="rId9"/>
            <a:extLst>
              <a:ext uri="{FF2B5EF4-FFF2-40B4-BE49-F238E27FC236}">
                <a16:creationId xmlns:a16="http://schemas.microsoft.com/office/drawing/2014/main" id="{55FE6203-213C-2598-1DF8-6F62551B2523}"/>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5" name="Oval 24">
            <a:hlinkClick xmlns:r="http://schemas.openxmlformats.org/officeDocument/2006/relationships" r:id="rId10"/>
            <a:extLst>
              <a:ext uri="{FF2B5EF4-FFF2-40B4-BE49-F238E27FC236}">
                <a16:creationId xmlns:a16="http://schemas.microsoft.com/office/drawing/2014/main" id="{146A61C9-1294-F439-1B09-CF77FBCFCF77}"/>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6" name="Oval 25">
            <a:hlinkClick xmlns:r="http://schemas.openxmlformats.org/officeDocument/2006/relationships" r:id="rId11"/>
            <a:extLst>
              <a:ext uri="{FF2B5EF4-FFF2-40B4-BE49-F238E27FC236}">
                <a16:creationId xmlns:a16="http://schemas.microsoft.com/office/drawing/2014/main" id="{B0B4EA3A-26C5-20D4-C064-2AF25BD3DB4B}"/>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27" name="Oval 26">
            <a:hlinkClick xmlns:r="http://schemas.openxmlformats.org/officeDocument/2006/relationships" r:id="rId12"/>
            <a:extLst>
              <a:ext uri="{FF2B5EF4-FFF2-40B4-BE49-F238E27FC236}">
                <a16:creationId xmlns:a16="http://schemas.microsoft.com/office/drawing/2014/main" id="{CBC0409F-63D7-4993-F558-E1AAE2CC882F}"/>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28" name="Group 27">
            <a:hlinkClick xmlns:r="http://schemas.openxmlformats.org/officeDocument/2006/relationships" r:id="rId13"/>
            <a:extLst>
              <a:ext uri="{FF2B5EF4-FFF2-40B4-BE49-F238E27FC236}">
                <a16:creationId xmlns:a16="http://schemas.microsoft.com/office/drawing/2014/main" id="{FAE7CF59-22E4-3876-999F-EDAFB5937375}"/>
              </a:ext>
            </a:extLst>
          </xdr:cNvPr>
          <xdr:cNvGrpSpPr/>
        </xdr:nvGrpSpPr>
        <xdr:grpSpPr>
          <a:xfrm>
            <a:off x="67605" y="5166887"/>
            <a:ext cx="468000" cy="467798"/>
            <a:chOff x="171660" y="5308790"/>
            <a:chExt cx="488117" cy="487051"/>
          </a:xfrm>
        </xdr:grpSpPr>
        <xdr:sp macro="" textlink="">
          <xdr:nvSpPr>
            <xdr:cNvPr id="29" name="Oval 28">
              <a:extLst>
                <a:ext uri="{FF2B5EF4-FFF2-40B4-BE49-F238E27FC236}">
                  <a16:creationId xmlns:a16="http://schemas.microsoft.com/office/drawing/2014/main" id="{7E75DA24-9330-F389-E05C-019E377551C4}"/>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0" name="Graphic 29" descr="Presentation with pie chart with solid fill">
              <a:extLst>
                <a:ext uri="{FF2B5EF4-FFF2-40B4-BE49-F238E27FC236}">
                  <a16:creationId xmlns:a16="http://schemas.microsoft.com/office/drawing/2014/main" id="{EE00A219-D5E5-4829-3804-A316A0582F8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6B8ABB4F-2BF2-4F78-9285-1071EDD9D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541025</xdr:colOff>
      <xdr:row>23</xdr:row>
      <xdr:rowOff>155472</xdr:rowOff>
    </xdr:to>
    <xdr:grpSp>
      <xdr:nvGrpSpPr>
        <xdr:cNvPr id="18" name="Group 17">
          <a:extLst>
            <a:ext uri="{FF2B5EF4-FFF2-40B4-BE49-F238E27FC236}">
              <a16:creationId xmlns:a16="http://schemas.microsoft.com/office/drawing/2014/main" id="{3935238B-9D01-4293-B089-AEC20DF0DAAB}"/>
            </a:ext>
          </a:extLst>
        </xdr:cNvPr>
        <xdr:cNvGrpSpPr/>
      </xdr:nvGrpSpPr>
      <xdr:grpSpPr>
        <a:xfrm>
          <a:off x="76200" y="190500"/>
          <a:ext cx="466730" cy="5218962"/>
          <a:chOff x="67605" y="197255"/>
          <a:chExt cx="468000" cy="5437430"/>
        </a:xfrm>
      </xdr:grpSpPr>
      <xdr:sp macro="" textlink="">
        <xdr:nvSpPr>
          <xdr:cNvPr id="19" name="Oval 18">
            <a:hlinkClick xmlns:r="http://schemas.openxmlformats.org/officeDocument/2006/relationships" r:id="rId2"/>
            <a:extLst>
              <a:ext uri="{FF2B5EF4-FFF2-40B4-BE49-F238E27FC236}">
                <a16:creationId xmlns:a16="http://schemas.microsoft.com/office/drawing/2014/main" id="{AB73E4E7-108E-82D5-F41C-081ED3C30AB7}"/>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0" name="Group 19">
            <a:hlinkClick xmlns:r="http://schemas.openxmlformats.org/officeDocument/2006/relationships" r:id="rId3"/>
            <a:extLst>
              <a:ext uri="{FF2B5EF4-FFF2-40B4-BE49-F238E27FC236}">
                <a16:creationId xmlns:a16="http://schemas.microsoft.com/office/drawing/2014/main" id="{DB7CDCF4-64E6-1356-F8A6-AECE59DD0133}"/>
              </a:ext>
            </a:extLst>
          </xdr:cNvPr>
          <xdr:cNvGrpSpPr/>
        </xdr:nvGrpSpPr>
        <xdr:grpSpPr>
          <a:xfrm>
            <a:off x="67605" y="197255"/>
            <a:ext cx="468000" cy="467663"/>
            <a:chOff x="67605" y="197255"/>
            <a:chExt cx="468000" cy="467798"/>
          </a:xfrm>
        </xdr:grpSpPr>
        <xdr:sp macro="" textlink="">
          <xdr:nvSpPr>
            <xdr:cNvPr id="31" name="Oval 30">
              <a:hlinkClick xmlns:r="http://schemas.openxmlformats.org/officeDocument/2006/relationships" r:id="rId3"/>
              <a:extLst>
                <a:ext uri="{FF2B5EF4-FFF2-40B4-BE49-F238E27FC236}">
                  <a16:creationId xmlns:a16="http://schemas.microsoft.com/office/drawing/2014/main" id="{795465A6-C5F9-22AD-DFE8-D5E8128DCDD3}"/>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2" name="Graphic 31" descr="Home with solid fill">
              <a:extLst>
                <a:ext uri="{FF2B5EF4-FFF2-40B4-BE49-F238E27FC236}">
                  <a16:creationId xmlns:a16="http://schemas.microsoft.com/office/drawing/2014/main" id="{59006345-C5AA-AC21-DB6F-8F36BE8FA8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21" name="Oval 20">
            <a:hlinkClick xmlns:r="http://schemas.openxmlformats.org/officeDocument/2006/relationships" r:id="rId6"/>
            <a:extLst>
              <a:ext uri="{FF2B5EF4-FFF2-40B4-BE49-F238E27FC236}">
                <a16:creationId xmlns:a16="http://schemas.microsoft.com/office/drawing/2014/main" id="{F5BCE956-CE59-3BE3-52F1-864A680F7067}"/>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2" name="Oval 21">
            <a:hlinkClick xmlns:r="http://schemas.openxmlformats.org/officeDocument/2006/relationships" r:id="rId7"/>
            <a:extLst>
              <a:ext uri="{FF2B5EF4-FFF2-40B4-BE49-F238E27FC236}">
                <a16:creationId xmlns:a16="http://schemas.microsoft.com/office/drawing/2014/main" id="{B0B9EBD3-00D5-5098-5CF8-CD59329C78D9}"/>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3" name="Oval 22">
            <a:hlinkClick xmlns:r="http://schemas.openxmlformats.org/officeDocument/2006/relationships" r:id="rId8"/>
            <a:extLst>
              <a:ext uri="{FF2B5EF4-FFF2-40B4-BE49-F238E27FC236}">
                <a16:creationId xmlns:a16="http://schemas.microsoft.com/office/drawing/2014/main" id="{61EE140C-999B-4ABC-D603-E4B98596E53F}"/>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4" name="Oval 23">
            <a:hlinkClick xmlns:r="http://schemas.openxmlformats.org/officeDocument/2006/relationships" r:id="rId9"/>
            <a:extLst>
              <a:ext uri="{FF2B5EF4-FFF2-40B4-BE49-F238E27FC236}">
                <a16:creationId xmlns:a16="http://schemas.microsoft.com/office/drawing/2014/main" id="{BB0BAF65-2707-4A66-E347-816FD3756109}"/>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5" name="Oval 24">
            <a:hlinkClick xmlns:r="http://schemas.openxmlformats.org/officeDocument/2006/relationships" r:id="rId10"/>
            <a:extLst>
              <a:ext uri="{FF2B5EF4-FFF2-40B4-BE49-F238E27FC236}">
                <a16:creationId xmlns:a16="http://schemas.microsoft.com/office/drawing/2014/main" id="{BF1545BF-EB37-CA90-C072-1823107EC412}"/>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6" name="Oval 25">
            <a:hlinkClick xmlns:r="http://schemas.openxmlformats.org/officeDocument/2006/relationships" r:id="rId11"/>
            <a:extLst>
              <a:ext uri="{FF2B5EF4-FFF2-40B4-BE49-F238E27FC236}">
                <a16:creationId xmlns:a16="http://schemas.microsoft.com/office/drawing/2014/main" id="{44291646-D3A6-83E9-93B8-A4F682577928}"/>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27" name="Oval 26">
            <a:hlinkClick xmlns:r="http://schemas.openxmlformats.org/officeDocument/2006/relationships" r:id="rId12"/>
            <a:extLst>
              <a:ext uri="{FF2B5EF4-FFF2-40B4-BE49-F238E27FC236}">
                <a16:creationId xmlns:a16="http://schemas.microsoft.com/office/drawing/2014/main" id="{C28A3698-32AB-6BE5-62B4-55F3538A158C}"/>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28" name="Group 27">
            <a:hlinkClick xmlns:r="http://schemas.openxmlformats.org/officeDocument/2006/relationships" r:id="rId13"/>
            <a:extLst>
              <a:ext uri="{FF2B5EF4-FFF2-40B4-BE49-F238E27FC236}">
                <a16:creationId xmlns:a16="http://schemas.microsoft.com/office/drawing/2014/main" id="{CA2D539B-A070-5CA0-D61D-0A625D8BE0D0}"/>
              </a:ext>
            </a:extLst>
          </xdr:cNvPr>
          <xdr:cNvGrpSpPr/>
        </xdr:nvGrpSpPr>
        <xdr:grpSpPr>
          <a:xfrm>
            <a:off x="67605" y="5166887"/>
            <a:ext cx="468000" cy="467798"/>
            <a:chOff x="171660" y="5308790"/>
            <a:chExt cx="488117" cy="487051"/>
          </a:xfrm>
        </xdr:grpSpPr>
        <xdr:sp macro="" textlink="">
          <xdr:nvSpPr>
            <xdr:cNvPr id="29" name="Oval 28">
              <a:extLst>
                <a:ext uri="{FF2B5EF4-FFF2-40B4-BE49-F238E27FC236}">
                  <a16:creationId xmlns:a16="http://schemas.microsoft.com/office/drawing/2014/main" id="{AABE3303-032B-CC95-AD92-BB1627E46FB0}"/>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0" name="Graphic 29" descr="Presentation with pie chart with solid fill">
              <a:extLst>
                <a:ext uri="{FF2B5EF4-FFF2-40B4-BE49-F238E27FC236}">
                  <a16:creationId xmlns:a16="http://schemas.microsoft.com/office/drawing/2014/main" id="{0AEFDC66-7ADD-E7A0-5FCD-4FC69CD482E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04B0F67C-8B72-4FB1-A4E3-53E5218EE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541025</xdr:colOff>
      <xdr:row>26</xdr:row>
      <xdr:rowOff>49455</xdr:rowOff>
    </xdr:to>
    <xdr:grpSp>
      <xdr:nvGrpSpPr>
        <xdr:cNvPr id="33" name="Group 32">
          <a:extLst>
            <a:ext uri="{FF2B5EF4-FFF2-40B4-BE49-F238E27FC236}">
              <a16:creationId xmlns:a16="http://schemas.microsoft.com/office/drawing/2014/main" id="{D5B5B31C-8177-48D0-A132-582034F2B3A1}"/>
            </a:ext>
          </a:extLst>
        </xdr:cNvPr>
        <xdr:cNvGrpSpPr/>
      </xdr:nvGrpSpPr>
      <xdr:grpSpPr>
        <a:xfrm>
          <a:off x="76200" y="190500"/>
          <a:ext cx="466730" cy="5219625"/>
          <a:chOff x="67605" y="197255"/>
          <a:chExt cx="468000" cy="5437430"/>
        </a:xfrm>
      </xdr:grpSpPr>
      <xdr:sp macro="" textlink="">
        <xdr:nvSpPr>
          <xdr:cNvPr id="34" name="Oval 33">
            <a:hlinkClick xmlns:r="http://schemas.openxmlformats.org/officeDocument/2006/relationships" r:id="rId2"/>
            <a:extLst>
              <a:ext uri="{FF2B5EF4-FFF2-40B4-BE49-F238E27FC236}">
                <a16:creationId xmlns:a16="http://schemas.microsoft.com/office/drawing/2014/main" id="{5E101A3C-CA11-A86B-C72D-A497771185A9}"/>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35" name="Group 34">
            <a:hlinkClick xmlns:r="http://schemas.openxmlformats.org/officeDocument/2006/relationships" r:id="rId3"/>
            <a:extLst>
              <a:ext uri="{FF2B5EF4-FFF2-40B4-BE49-F238E27FC236}">
                <a16:creationId xmlns:a16="http://schemas.microsoft.com/office/drawing/2014/main" id="{4858FA4F-B9AF-33B4-6032-9C08D264EE37}"/>
              </a:ext>
            </a:extLst>
          </xdr:cNvPr>
          <xdr:cNvGrpSpPr/>
        </xdr:nvGrpSpPr>
        <xdr:grpSpPr>
          <a:xfrm>
            <a:off x="67605" y="197255"/>
            <a:ext cx="468000" cy="467663"/>
            <a:chOff x="67605" y="197255"/>
            <a:chExt cx="468000" cy="467798"/>
          </a:xfrm>
        </xdr:grpSpPr>
        <xdr:sp macro="" textlink="">
          <xdr:nvSpPr>
            <xdr:cNvPr id="46" name="Oval 45">
              <a:hlinkClick xmlns:r="http://schemas.openxmlformats.org/officeDocument/2006/relationships" r:id="rId3"/>
              <a:extLst>
                <a:ext uri="{FF2B5EF4-FFF2-40B4-BE49-F238E27FC236}">
                  <a16:creationId xmlns:a16="http://schemas.microsoft.com/office/drawing/2014/main" id="{D1B47C89-C843-D3CD-9670-F6812D5FDAD7}"/>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47" name="Graphic 46" descr="Home with solid fill">
              <a:extLst>
                <a:ext uri="{FF2B5EF4-FFF2-40B4-BE49-F238E27FC236}">
                  <a16:creationId xmlns:a16="http://schemas.microsoft.com/office/drawing/2014/main" id="{10EFD868-AAB9-EEC0-1BDF-0CE28E835E2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36" name="Oval 35">
            <a:hlinkClick xmlns:r="http://schemas.openxmlformats.org/officeDocument/2006/relationships" r:id="rId6"/>
            <a:extLst>
              <a:ext uri="{FF2B5EF4-FFF2-40B4-BE49-F238E27FC236}">
                <a16:creationId xmlns:a16="http://schemas.microsoft.com/office/drawing/2014/main" id="{4A4D5F0C-E298-D8BF-5BBE-275359502772}"/>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37" name="Oval 36">
            <a:hlinkClick xmlns:r="http://schemas.openxmlformats.org/officeDocument/2006/relationships" r:id="rId7"/>
            <a:extLst>
              <a:ext uri="{FF2B5EF4-FFF2-40B4-BE49-F238E27FC236}">
                <a16:creationId xmlns:a16="http://schemas.microsoft.com/office/drawing/2014/main" id="{3AB930E4-404D-11B2-F74A-088E4C595071}"/>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38" name="Oval 37">
            <a:hlinkClick xmlns:r="http://schemas.openxmlformats.org/officeDocument/2006/relationships" r:id="rId8"/>
            <a:extLst>
              <a:ext uri="{FF2B5EF4-FFF2-40B4-BE49-F238E27FC236}">
                <a16:creationId xmlns:a16="http://schemas.microsoft.com/office/drawing/2014/main" id="{8BD7A7E3-BBFB-FB35-07CF-F24440C28E7F}"/>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39" name="Oval 38">
            <a:hlinkClick xmlns:r="http://schemas.openxmlformats.org/officeDocument/2006/relationships" r:id="rId9"/>
            <a:extLst>
              <a:ext uri="{FF2B5EF4-FFF2-40B4-BE49-F238E27FC236}">
                <a16:creationId xmlns:a16="http://schemas.microsoft.com/office/drawing/2014/main" id="{CBAAA8FA-ADBB-8470-D513-3B8A905E8D0D}"/>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40" name="Oval 39">
            <a:hlinkClick xmlns:r="http://schemas.openxmlformats.org/officeDocument/2006/relationships" r:id="rId10"/>
            <a:extLst>
              <a:ext uri="{FF2B5EF4-FFF2-40B4-BE49-F238E27FC236}">
                <a16:creationId xmlns:a16="http://schemas.microsoft.com/office/drawing/2014/main" id="{5CF044AB-D4DF-80B7-9128-53A2FB2226F5}"/>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41" name="Oval 40">
            <a:hlinkClick xmlns:r="http://schemas.openxmlformats.org/officeDocument/2006/relationships" r:id="rId11"/>
            <a:extLst>
              <a:ext uri="{FF2B5EF4-FFF2-40B4-BE49-F238E27FC236}">
                <a16:creationId xmlns:a16="http://schemas.microsoft.com/office/drawing/2014/main" id="{10EE9491-343B-0F86-E939-B5DDA61C6E66}"/>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42" name="Oval 41">
            <a:hlinkClick xmlns:r="http://schemas.openxmlformats.org/officeDocument/2006/relationships" r:id="rId12"/>
            <a:extLst>
              <a:ext uri="{FF2B5EF4-FFF2-40B4-BE49-F238E27FC236}">
                <a16:creationId xmlns:a16="http://schemas.microsoft.com/office/drawing/2014/main" id="{7F867715-A4B6-6971-DBEB-D6953689BD1C}"/>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43" name="Group 42">
            <a:hlinkClick xmlns:r="http://schemas.openxmlformats.org/officeDocument/2006/relationships" r:id="rId13"/>
            <a:extLst>
              <a:ext uri="{FF2B5EF4-FFF2-40B4-BE49-F238E27FC236}">
                <a16:creationId xmlns:a16="http://schemas.microsoft.com/office/drawing/2014/main" id="{B7535447-0C9E-3D24-F796-E550B1A2A186}"/>
              </a:ext>
            </a:extLst>
          </xdr:cNvPr>
          <xdr:cNvGrpSpPr/>
        </xdr:nvGrpSpPr>
        <xdr:grpSpPr>
          <a:xfrm>
            <a:off x="67605" y="5166887"/>
            <a:ext cx="468000" cy="467798"/>
            <a:chOff x="171660" y="5308790"/>
            <a:chExt cx="488117" cy="487051"/>
          </a:xfrm>
        </xdr:grpSpPr>
        <xdr:sp macro="" textlink="">
          <xdr:nvSpPr>
            <xdr:cNvPr id="44" name="Oval 43">
              <a:extLst>
                <a:ext uri="{FF2B5EF4-FFF2-40B4-BE49-F238E27FC236}">
                  <a16:creationId xmlns:a16="http://schemas.microsoft.com/office/drawing/2014/main" id="{72374786-C16F-95DA-B82B-2C947280CDF7}"/>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45" name="Graphic 44" descr="Presentation with pie chart with solid fill">
              <a:extLst>
                <a:ext uri="{FF2B5EF4-FFF2-40B4-BE49-F238E27FC236}">
                  <a16:creationId xmlns:a16="http://schemas.microsoft.com/office/drawing/2014/main" id="{69E5C441-FE25-3F00-89DF-47F38918DC3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15E0C8F4-99D8-44CD-AD1D-FC146DDF3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1</xdr:row>
      <xdr:rowOff>0</xdr:rowOff>
    </xdr:from>
    <xdr:to>
      <xdr:col>0</xdr:col>
      <xdr:colOff>550550</xdr:colOff>
      <xdr:row>23</xdr:row>
      <xdr:rowOff>351080</xdr:rowOff>
    </xdr:to>
    <xdr:grpSp>
      <xdr:nvGrpSpPr>
        <xdr:cNvPr id="18" name="Group 17">
          <a:extLst>
            <a:ext uri="{FF2B5EF4-FFF2-40B4-BE49-F238E27FC236}">
              <a16:creationId xmlns:a16="http://schemas.microsoft.com/office/drawing/2014/main" id="{CA5CADA3-FBD4-4BC8-99FD-900C88D53743}"/>
            </a:ext>
          </a:extLst>
        </xdr:cNvPr>
        <xdr:cNvGrpSpPr/>
      </xdr:nvGrpSpPr>
      <xdr:grpSpPr>
        <a:xfrm>
          <a:off x="83820" y="190500"/>
          <a:ext cx="466730" cy="5229785"/>
          <a:chOff x="67605" y="197255"/>
          <a:chExt cx="468000" cy="5437430"/>
        </a:xfrm>
      </xdr:grpSpPr>
      <xdr:sp macro="" textlink="">
        <xdr:nvSpPr>
          <xdr:cNvPr id="19" name="Oval 18">
            <a:hlinkClick xmlns:r="http://schemas.openxmlformats.org/officeDocument/2006/relationships" r:id="rId2"/>
            <a:extLst>
              <a:ext uri="{FF2B5EF4-FFF2-40B4-BE49-F238E27FC236}">
                <a16:creationId xmlns:a16="http://schemas.microsoft.com/office/drawing/2014/main" id="{55DB3A86-A1E3-CCB2-BF87-6EF99DD6A391}"/>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0" name="Group 19">
            <a:hlinkClick xmlns:r="http://schemas.openxmlformats.org/officeDocument/2006/relationships" r:id="rId3"/>
            <a:extLst>
              <a:ext uri="{FF2B5EF4-FFF2-40B4-BE49-F238E27FC236}">
                <a16:creationId xmlns:a16="http://schemas.microsoft.com/office/drawing/2014/main" id="{F7904C8C-1D2A-DFD7-C1A3-FE714A475C3F}"/>
              </a:ext>
            </a:extLst>
          </xdr:cNvPr>
          <xdr:cNvGrpSpPr/>
        </xdr:nvGrpSpPr>
        <xdr:grpSpPr>
          <a:xfrm>
            <a:off x="67605" y="197255"/>
            <a:ext cx="468000" cy="467663"/>
            <a:chOff x="67605" y="197255"/>
            <a:chExt cx="468000" cy="467798"/>
          </a:xfrm>
        </xdr:grpSpPr>
        <xdr:sp macro="" textlink="">
          <xdr:nvSpPr>
            <xdr:cNvPr id="31" name="Oval 30">
              <a:hlinkClick xmlns:r="http://schemas.openxmlformats.org/officeDocument/2006/relationships" r:id="rId3"/>
              <a:extLst>
                <a:ext uri="{FF2B5EF4-FFF2-40B4-BE49-F238E27FC236}">
                  <a16:creationId xmlns:a16="http://schemas.microsoft.com/office/drawing/2014/main" id="{53660157-DE28-766D-C781-5504CB8FE40A}"/>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2" name="Graphic 31" descr="Home with solid fill">
              <a:extLst>
                <a:ext uri="{FF2B5EF4-FFF2-40B4-BE49-F238E27FC236}">
                  <a16:creationId xmlns:a16="http://schemas.microsoft.com/office/drawing/2014/main" id="{ACCB4707-67D2-0119-363B-21F18BCB7E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21" name="Oval 20">
            <a:hlinkClick xmlns:r="http://schemas.openxmlformats.org/officeDocument/2006/relationships" r:id="rId6"/>
            <a:extLst>
              <a:ext uri="{FF2B5EF4-FFF2-40B4-BE49-F238E27FC236}">
                <a16:creationId xmlns:a16="http://schemas.microsoft.com/office/drawing/2014/main" id="{60C2966D-5332-0899-37DF-948323CF9604}"/>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2" name="Oval 21">
            <a:hlinkClick xmlns:r="http://schemas.openxmlformats.org/officeDocument/2006/relationships" r:id="rId7"/>
            <a:extLst>
              <a:ext uri="{FF2B5EF4-FFF2-40B4-BE49-F238E27FC236}">
                <a16:creationId xmlns:a16="http://schemas.microsoft.com/office/drawing/2014/main" id="{EA8A2918-9735-1068-11A0-39A5BA23250C}"/>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3" name="Oval 22">
            <a:hlinkClick xmlns:r="http://schemas.openxmlformats.org/officeDocument/2006/relationships" r:id="rId8"/>
            <a:extLst>
              <a:ext uri="{FF2B5EF4-FFF2-40B4-BE49-F238E27FC236}">
                <a16:creationId xmlns:a16="http://schemas.microsoft.com/office/drawing/2014/main" id="{8ED8E8B6-EE9F-A0F6-6B31-0E090680E512}"/>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4" name="Oval 23">
            <a:hlinkClick xmlns:r="http://schemas.openxmlformats.org/officeDocument/2006/relationships" r:id="rId9"/>
            <a:extLst>
              <a:ext uri="{FF2B5EF4-FFF2-40B4-BE49-F238E27FC236}">
                <a16:creationId xmlns:a16="http://schemas.microsoft.com/office/drawing/2014/main" id="{BA16E8EA-B1F4-4638-FC9F-400531520D37}"/>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5" name="Oval 24">
            <a:hlinkClick xmlns:r="http://schemas.openxmlformats.org/officeDocument/2006/relationships" r:id="rId10"/>
            <a:extLst>
              <a:ext uri="{FF2B5EF4-FFF2-40B4-BE49-F238E27FC236}">
                <a16:creationId xmlns:a16="http://schemas.microsoft.com/office/drawing/2014/main" id="{93A79703-1770-DE7C-2BB3-743171A86F86}"/>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6" name="Oval 25">
            <a:hlinkClick xmlns:r="http://schemas.openxmlformats.org/officeDocument/2006/relationships" r:id="rId11"/>
            <a:extLst>
              <a:ext uri="{FF2B5EF4-FFF2-40B4-BE49-F238E27FC236}">
                <a16:creationId xmlns:a16="http://schemas.microsoft.com/office/drawing/2014/main" id="{B48D3AD0-F0AE-BEC5-0042-7CC2C33B4911}"/>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27" name="Oval 26">
            <a:hlinkClick xmlns:r="http://schemas.openxmlformats.org/officeDocument/2006/relationships" r:id="rId12"/>
            <a:extLst>
              <a:ext uri="{FF2B5EF4-FFF2-40B4-BE49-F238E27FC236}">
                <a16:creationId xmlns:a16="http://schemas.microsoft.com/office/drawing/2014/main" id="{4F2B1B58-9072-CE6C-F0FB-343CF7FBF4CF}"/>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28" name="Group 27">
            <a:hlinkClick xmlns:r="http://schemas.openxmlformats.org/officeDocument/2006/relationships" r:id="rId13"/>
            <a:extLst>
              <a:ext uri="{FF2B5EF4-FFF2-40B4-BE49-F238E27FC236}">
                <a16:creationId xmlns:a16="http://schemas.microsoft.com/office/drawing/2014/main" id="{8115D901-F733-587E-6145-7BA542F20AA9}"/>
              </a:ext>
            </a:extLst>
          </xdr:cNvPr>
          <xdr:cNvGrpSpPr/>
        </xdr:nvGrpSpPr>
        <xdr:grpSpPr>
          <a:xfrm>
            <a:off x="67605" y="5166887"/>
            <a:ext cx="468000" cy="467798"/>
            <a:chOff x="171660" y="5308790"/>
            <a:chExt cx="488117" cy="487051"/>
          </a:xfrm>
        </xdr:grpSpPr>
        <xdr:sp macro="" textlink="">
          <xdr:nvSpPr>
            <xdr:cNvPr id="29" name="Oval 28">
              <a:extLst>
                <a:ext uri="{FF2B5EF4-FFF2-40B4-BE49-F238E27FC236}">
                  <a16:creationId xmlns:a16="http://schemas.microsoft.com/office/drawing/2014/main" id="{E7457156-12E9-73AB-F93D-9F473DED488C}"/>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0" name="Graphic 29" descr="Presentation with pie chart with solid fill">
              <a:extLst>
                <a:ext uri="{FF2B5EF4-FFF2-40B4-BE49-F238E27FC236}">
                  <a16:creationId xmlns:a16="http://schemas.microsoft.com/office/drawing/2014/main" id="{9D015DA5-874E-8E74-2477-E478932DC5C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791308C1-0550-49AC-92B2-5DF3AB33F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544200</xdr:colOff>
      <xdr:row>23</xdr:row>
      <xdr:rowOff>541580</xdr:rowOff>
    </xdr:to>
    <xdr:grpSp>
      <xdr:nvGrpSpPr>
        <xdr:cNvPr id="18" name="Group 17">
          <a:extLst>
            <a:ext uri="{FF2B5EF4-FFF2-40B4-BE49-F238E27FC236}">
              <a16:creationId xmlns:a16="http://schemas.microsoft.com/office/drawing/2014/main" id="{0BBAAA6E-C885-4EC6-BD63-E28515F91D99}"/>
            </a:ext>
          </a:extLst>
        </xdr:cNvPr>
        <xdr:cNvGrpSpPr/>
      </xdr:nvGrpSpPr>
      <xdr:grpSpPr>
        <a:xfrm>
          <a:off x="76200" y="190500"/>
          <a:ext cx="466095" cy="5229785"/>
          <a:chOff x="67605" y="197255"/>
          <a:chExt cx="468000" cy="5437430"/>
        </a:xfrm>
      </xdr:grpSpPr>
      <xdr:sp macro="" textlink="">
        <xdr:nvSpPr>
          <xdr:cNvPr id="19" name="Oval 18">
            <a:hlinkClick xmlns:r="http://schemas.openxmlformats.org/officeDocument/2006/relationships" r:id="rId2"/>
            <a:extLst>
              <a:ext uri="{FF2B5EF4-FFF2-40B4-BE49-F238E27FC236}">
                <a16:creationId xmlns:a16="http://schemas.microsoft.com/office/drawing/2014/main" id="{9F41B478-B8BE-DCA3-9E23-732C01592CC0}"/>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0" name="Group 19">
            <a:hlinkClick xmlns:r="http://schemas.openxmlformats.org/officeDocument/2006/relationships" r:id="rId3"/>
            <a:extLst>
              <a:ext uri="{FF2B5EF4-FFF2-40B4-BE49-F238E27FC236}">
                <a16:creationId xmlns:a16="http://schemas.microsoft.com/office/drawing/2014/main" id="{9A5EB4F8-BE00-5528-85FA-EAE75FC1356C}"/>
              </a:ext>
            </a:extLst>
          </xdr:cNvPr>
          <xdr:cNvGrpSpPr/>
        </xdr:nvGrpSpPr>
        <xdr:grpSpPr>
          <a:xfrm>
            <a:off x="67605" y="197255"/>
            <a:ext cx="468000" cy="467663"/>
            <a:chOff x="67605" y="197255"/>
            <a:chExt cx="468000" cy="467798"/>
          </a:xfrm>
        </xdr:grpSpPr>
        <xdr:sp macro="" textlink="">
          <xdr:nvSpPr>
            <xdr:cNvPr id="31" name="Oval 30">
              <a:hlinkClick xmlns:r="http://schemas.openxmlformats.org/officeDocument/2006/relationships" r:id="rId3"/>
              <a:extLst>
                <a:ext uri="{FF2B5EF4-FFF2-40B4-BE49-F238E27FC236}">
                  <a16:creationId xmlns:a16="http://schemas.microsoft.com/office/drawing/2014/main" id="{2124B902-7F3A-56F1-5EDA-8ABCD9FF63FB}"/>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2" name="Graphic 31" descr="Home with solid fill">
              <a:extLst>
                <a:ext uri="{FF2B5EF4-FFF2-40B4-BE49-F238E27FC236}">
                  <a16:creationId xmlns:a16="http://schemas.microsoft.com/office/drawing/2014/main" id="{C06F98E5-359A-B129-96CC-F5FCA4F76A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21" name="Oval 20">
            <a:hlinkClick xmlns:r="http://schemas.openxmlformats.org/officeDocument/2006/relationships" r:id="rId6"/>
            <a:extLst>
              <a:ext uri="{FF2B5EF4-FFF2-40B4-BE49-F238E27FC236}">
                <a16:creationId xmlns:a16="http://schemas.microsoft.com/office/drawing/2014/main" id="{F6FFAC64-208A-EED1-3845-6EE915DC2908}"/>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2" name="Oval 21">
            <a:hlinkClick xmlns:r="http://schemas.openxmlformats.org/officeDocument/2006/relationships" r:id="rId7"/>
            <a:extLst>
              <a:ext uri="{FF2B5EF4-FFF2-40B4-BE49-F238E27FC236}">
                <a16:creationId xmlns:a16="http://schemas.microsoft.com/office/drawing/2014/main" id="{6466FA1B-667B-326B-8738-09B535097EB1}"/>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3" name="Oval 22">
            <a:hlinkClick xmlns:r="http://schemas.openxmlformats.org/officeDocument/2006/relationships" r:id="rId8"/>
            <a:extLst>
              <a:ext uri="{FF2B5EF4-FFF2-40B4-BE49-F238E27FC236}">
                <a16:creationId xmlns:a16="http://schemas.microsoft.com/office/drawing/2014/main" id="{14E4C741-B006-060A-211C-79B87CE86541}"/>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4" name="Oval 23">
            <a:hlinkClick xmlns:r="http://schemas.openxmlformats.org/officeDocument/2006/relationships" r:id="rId9"/>
            <a:extLst>
              <a:ext uri="{FF2B5EF4-FFF2-40B4-BE49-F238E27FC236}">
                <a16:creationId xmlns:a16="http://schemas.microsoft.com/office/drawing/2014/main" id="{2793EB33-0EA6-1D58-0CFB-53AB7EF9A6EC}"/>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5" name="Oval 24">
            <a:hlinkClick xmlns:r="http://schemas.openxmlformats.org/officeDocument/2006/relationships" r:id="rId10"/>
            <a:extLst>
              <a:ext uri="{FF2B5EF4-FFF2-40B4-BE49-F238E27FC236}">
                <a16:creationId xmlns:a16="http://schemas.microsoft.com/office/drawing/2014/main" id="{1FBB358C-815A-ACB7-596B-F67E3290A74F}"/>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6" name="Oval 25">
            <a:hlinkClick xmlns:r="http://schemas.openxmlformats.org/officeDocument/2006/relationships" r:id="rId11"/>
            <a:extLst>
              <a:ext uri="{FF2B5EF4-FFF2-40B4-BE49-F238E27FC236}">
                <a16:creationId xmlns:a16="http://schemas.microsoft.com/office/drawing/2014/main" id="{708DE8A2-701D-1E19-33A5-09257F6461F5}"/>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27" name="Oval 26">
            <a:hlinkClick xmlns:r="http://schemas.openxmlformats.org/officeDocument/2006/relationships" r:id="rId12"/>
            <a:extLst>
              <a:ext uri="{FF2B5EF4-FFF2-40B4-BE49-F238E27FC236}">
                <a16:creationId xmlns:a16="http://schemas.microsoft.com/office/drawing/2014/main" id="{C97D66A8-E30C-E40D-CBF6-180E5087C39D}"/>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28" name="Group 27">
            <a:hlinkClick xmlns:r="http://schemas.openxmlformats.org/officeDocument/2006/relationships" r:id="rId13"/>
            <a:extLst>
              <a:ext uri="{FF2B5EF4-FFF2-40B4-BE49-F238E27FC236}">
                <a16:creationId xmlns:a16="http://schemas.microsoft.com/office/drawing/2014/main" id="{293B967F-82DE-F350-4F91-3BCC9D5A47E2}"/>
              </a:ext>
            </a:extLst>
          </xdr:cNvPr>
          <xdr:cNvGrpSpPr/>
        </xdr:nvGrpSpPr>
        <xdr:grpSpPr>
          <a:xfrm>
            <a:off x="67605" y="5166887"/>
            <a:ext cx="468000" cy="467798"/>
            <a:chOff x="171660" y="5308790"/>
            <a:chExt cx="488117" cy="487051"/>
          </a:xfrm>
        </xdr:grpSpPr>
        <xdr:sp macro="" textlink="">
          <xdr:nvSpPr>
            <xdr:cNvPr id="29" name="Oval 28">
              <a:extLst>
                <a:ext uri="{FF2B5EF4-FFF2-40B4-BE49-F238E27FC236}">
                  <a16:creationId xmlns:a16="http://schemas.microsoft.com/office/drawing/2014/main" id="{18A2B8AD-2EA0-7A1A-48F3-093B1A0C7391}"/>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0" name="Graphic 29" descr="Presentation with pie chart with solid fill">
              <a:extLst>
                <a:ext uri="{FF2B5EF4-FFF2-40B4-BE49-F238E27FC236}">
                  <a16:creationId xmlns:a16="http://schemas.microsoft.com/office/drawing/2014/main" id="{C88A47DC-7A70-941C-11F3-A66152105B2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88247D44-21FE-485B-AB11-3B46FFC1B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544200</xdr:colOff>
      <xdr:row>25</xdr:row>
      <xdr:rowOff>106605</xdr:rowOff>
    </xdr:to>
    <xdr:grpSp>
      <xdr:nvGrpSpPr>
        <xdr:cNvPr id="33" name="Group 32">
          <a:extLst>
            <a:ext uri="{FF2B5EF4-FFF2-40B4-BE49-F238E27FC236}">
              <a16:creationId xmlns:a16="http://schemas.microsoft.com/office/drawing/2014/main" id="{6410CEEB-4980-41AF-8E7F-D106C3C120BB}"/>
            </a:ext>
          </a:extLst>
        </xdr:cNvPr>
        <xdr:cNvGrpSpPr/>
      </xdr:nvGrpSpPr>
      <xdr:grpSpPr>
        <a:xfrm>
          <a:off x="76200" y="200025"/>
          <a:ext cx="466095" cy="5276775"/>
          <a:chOff x="67605" y="197255"/>
          <a:chExt cx="468000" cy="5437430"/>
        </a:xfrm>
      </xdr:grpSpPr>
      <xdr:sp macro="" textlink="">
        <xdr:nvSpPr>
          <xdr:cNvPr id="34" name="Oval 33">
            <a:hlinkClick xmlns:r="http://schemas.openxmlformats.org/officeDocument/2006/relationships" r:id="rId2"/>
            <a:extLst>
              <a:ext uri="{FF2B5EF4-FFF2-40B4-BE49-F238E27FC236}">
                <a16:creationId xmlns:a16="http://schemas.microsoft.com/office/drawing/2014/main" id="{2523CBE7-6840-672F-CF1E-D89E6E2823A3}"/>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35" name="Group 34">
            <a:hlinkClick xmlns:r="http://schemas.openxmlformats.org/officeDocument/2006/relationships" r:id="rId3"/>
            <a:extLst>
              <a:ext uri="{FF2B5EF4-FFF2-40B4-BE49-F238E27FC236}">
                <a16:creationId xmlns:a16="http://schemas.microsoft.com/office/drawing/2014/main" id="{1572B496-EEF4-303B-31ED-4078E57BD3CA}"/>
              </a:ext>
            </a:extLst>
          </xdr:cNvPr>
          <xdr:cNvGrpSpPr/>
        </xdr:nvGrpSpPr>
        <xdr:grpSpPr>
          <a:xfrm>
            <a:off x="67605" y="197255"/>
            <a:ext cx="468000" cy="467663"/>
            <a:chOff x="67605" y="197255"/>
            <a:chExt cx="468000" cy="467798"/>
          </a:xfrm>
        </xdr:grpSpPr>
        <xdr:sp macro="" textlink="">
          <xdr:nvSpPr>
            <xdr:cNvPr id="46" name="Oval 45">
              <a:hlinkClick xmlns:r="http://schemas.openxmlformats.org/officeDocument/2006/relationships" r:id="rId3"/>
              <a:extLst>
                <a:ext uri="{FF2B5EF4-FFF2-40B4-BE49-F238E27FC236}">
                  <a16:creationId xmlns:a16="http://schemas.microsoft.com/office/drawing/2014/main" id="{B33484A2-522F-DE50-8B2A-ED080158BA70}"/>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47" name="Graphic 46" descr="Home with solid fill">
              <a:extLst>
                <a:ext uri="{FF2B5EF4-FFF2-40B4-BE49-F238E27FC236}">
                  <a16:creationId xmlns:a16="http://schemas.microsoft.com/office/drawing/2014/main" id="{2C493AA0-715C-52ED-BE33-0D059F2A4B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36" name="Oval 35">
            <a:hlinkClick xmlns:r="http://schemas.openxmlformats.org/officeDocument/2006/relationships" r:id="rId6"/>
            <a:extLst>
              <a:ext uri="{FF2B5EF4-FFF2-40B4-BE49-F238E27FC236}">
                <a16:creationId xmlns:a16="http://schemas.microsoft.com/office/drawing/2014/main" id="{F69B127D-9196-C4E7-E632-6775370475BE}"/>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37" name="Oval 36">
            <a:hlinkClick xmlns:r="http://schemas.openxmlformats.org/officeDocument/2006/relationships" r:id="rId7"/>
            <a:extLst>
              <a:ext uri="{FF2B5EF4-FFF2-40B4-BE49-F238E27FC236}">
                <a16:creationId xmlns:a16="http://schemas.microsoft.com/office/drawing/2014/main" id="{9F0E57A5-5216-3967-77C2-77B02FC2B297}"/>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38" name="Oval 37">
            <a:hlinkClick xmlns:r="http://schemas.openxmlformats.org/officeDocument/2006/relationships" r:id="rId8"/>
            <a:extLst>
              <a:ext uri="{FF2B5EF4-FFF2-40B4-BE49-F238E27FC236}">
                <a16:creationId xmlns:a16="http://schemas.microsoft.com/office/drawing/2014/main" id="{A2CC81D7-1199-6C81-7DD8-0D30725B5191}"/>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39" name="Oval 38">
            <a:hlinkClick xmlns:r="http://schemas.openxmlformats.org/officeDocument/2006/relationships" r:id="rId9"/>
            <a:extLst>
              <a:ext uri="{FF2B5EF4-FFF2-40B4-BE49-F238E27FC236}">
                <a16:creationId xmlns:a16="http://schemas.microsoft.com/office/drawing/2014/main" id="{A1B01AD4-3F05-3125-F9FB-2F8BCA016119}"/>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40" name="Oval 39">
            <a:hlinkClick xmlns:r="http://schemas.openxmlformats.org/officeDocument/2006/relationships" r:id="rId10"/>
            <a:extLst>
              <a:ext uri="{FF2B5EF4-FFF2-40B4-BE49-F238E27FC236}">
                <a16:creationId xmlns:a16="http://schemas.microsoft.com/office/drawing/2014/main" id="{A0B46B79-CDBE-43B3-5B5B-3E3401DE3006}"/>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41" name="Oval 40">
            <a:hlinkClick xmlns:r="http://schemas.openxmlformats.org/officeDocument/2006/relationships" r:id="rId11"/>
            <a:extLst>
              <a:ext uri="{FF2B5EF4-FFF2-40B4-BE49-F238E27FC236}">
                <a16:creationId xmlns:a16="http://schemas.microsoft.com/office/drawing/2014/main" id="{CC9D5C90-E054-9AD2-B4B9-8985E6187FC9}"/>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42" name="Oval 41">
            <a:hlinkClick xmlns:r="http://schemas.openxmlformats.org/officeDocument/2006/relationships" r:id="rId12"/>
            <a:extLst>
              <a:ext uri="{FF2B5EF4-FFF2-40B4-BE49-F238E27FC236}">
                <a16:creationId xmlns:a16="http://schemas.microsoft.com/office/drawing/2014/main" id="{3736DB76-3B06-F68D-476E-04C3B9B02510}"/>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43" name="Group 42">
            <a:hlinkClick xmlns:r="http://schemas.openxmlformats.org/officeDocument/2006/relationships" r:id="rId13"/>
            <a:extLst>
              <a:ext uri="{FF2B5EF4-FFF2-40B4-BE49-F238E27FC236}">
                <a16:creationId xmlns:a16="http://schemas.microsoft.com/office/drawing/2014/main" id="{A25F36CC-2FF7-DBCE-5B97-24724B8AAA7E}"/>
              </a:ext>
            </a:extLst>
          </xdr:cNvPr>
          <xdr:cNvGrpSpPr/>
        </xdr:nvGrpSpPr>
        <xdr:grpSpPr>
          <a:xfrm>
            <a:off x="67605" y="5166887"/>
            <a:ext cx="468000" cy="467798"/>
            <a:chOff x="171660" y="5308790"/>
            <a:chExt cx="488117" cy="487051"/>
          </a:xfrm>
        </xdr:grpSpPr>
        <xdr:sp macro="" textlink="">
          <xdr:nvSpPr>
            <xdr:cNvPr id="44" name="Oval 43">
              <a:extLst>
                <a:ext uri="{FF2B5EF4-FFF2-40B4-BE49-F238E27FC236}">
                  <a16:creationId xmlns:a16="http://schemas.microsoft.com/office/drawing/2014/main" id="{E3B70761-9EF1-4526-BF54-05681CAE8B63}"/>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45" name="Graphic 44" descr="Presentation with pie chart with solid fill">
              <a:extLst>
                <a:ext uri="{FF2B5EF4-FFF2-40B4-BE49-F238E27FC236}">
                  <a16:creationId xmlns:a16="http://schemas.microsoft.com/office/drawing/2014/main" id="{A40CA19D-165F-3056-18B4-EAA6D75C322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20</xdr:row>
      <xdr:rowOff>0</xdr:rowOff>
    </xdr:from>
    <xdr:to>
      <xdr:col>11</xdr:col>
      <xdr:colOff>0</xdr:colOff>
      <xdr:row>37</xdr:row>
      <xdr:rowOff>0</xdr:rowOff>
    </xdr:to>
    <xdr:graphicFrame macro="">
      <xdr:nvGraphicFramePr>
        <xdr:cNvPr id="2" name="Chart 1">
          <a:extLst>
            <a:ext uri="{FF2B5EF4-FFF2-40B4-BE49-F238E27FC236}">
              <a16:creationId xmlns:a16="http://schemas.microsoft.com/office/drawing/2014/main" id="{F75825FB-8E7B-421B-BE0E-F6B393195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544200</xdr:colOff>
      <xdr:row>24</xdr:row>
      <xdr:rowOff>76926</xdr:rowOff>
    </xdr:to>
    <xdr:grpSp>
      <xdr:nvGrpSpPr>
        <xdr:cNvPr id="33" name="Group 32">
          <a:extLst>
            <a:ext uri="{FF2B5EF4-FFF2-40B4-BE49-F238E27FC236}">
              <a16:creationId xmlns:a16="http://schemas.microsoft.com/office/drawing/2014/main" id="{FB769CB6-6F81-40E9-B3D1-435B20F3FD3F}"/>
            </a:ext>
          </a:extLst>
        </xdr:cNvPr>
        <xdr:cNvGrpSpPr/>
      </xdr:nvGrpSpPr>
      <xdr:grpSpPr>
        <a:xfrm>
          <a:off x="76200" y="171450"/>
          <a:ext cx="466095" cy="5258526"/>
          <a:chOff x="67605" y="197255"/>
          <a:chExt cx="468000" cy="5437430"/>
        </a:xfrm>
      </xdr:grpSpPr>
      <xdr:sp macro="" textlink="">
        <xdr:nvSpPr>
          <xdr:cNvPr id="34" name="Oval 33">
            <a:hlinkClick xmlns:r="http://schemas.openxmlformats.org/officeDocument/2006/relationships" r:id="rId2"/>
            <a:extLst>
              <a:ext uri="{FF2B5EF4-FFF2-40B4-BE49-F238E27FC236}">
                <a16:creationId xmlns:a16="http://schemas.microsoft.com/office/drawing/2014/main" id="{C53BA2E2-AEAD-571E-C70F-CC9F68E12987}"/>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35" name="Group 34">
            <a:hlinkClick xmlns:r="http://schemas.openxmlformats.org/officeDocument/2006/relationships" r:id="rId3"/>
            <a:extLst>
              <a:ext uri="{FF2B5EF4-FFF2-40B4-BE49-F238E27FC236}">
                <a16:creationId xmlns:a16="http://schemas.microsoft.com/office/drawing/2014/main" id="{D8729FE1-70C7-6158-472F-7CADD5695750}"/>
              </a:ext>
            </a:extLst>
          </xdr:cNvPr>
          <xdr:cNvGrpSpPr/>
        </xdr:nvGrpSpPr>
        <xdr:grpSpPr>
          <a:xfrm>
            <a:off x="67605" y="197255"/>
            <a:ext cx="468000" cy="467663"/>
            <a:chOff x="67605" y="197255"/>
            <a:chExt cx="468000" cy="467798"/>
          </a:xfrm>
        </xdr:grpSpPr>
        <xdr:sp macro="" textlink="">
          <xdr:nvSpPr>
            <xdr:cNvPr id="46" name="Oval 45">
              <a:hlinkClick xmlns:r="http://schemas.openxmlformats.org/officeDocument/2006/relationships" r:id="rId3"/>
              <a:extLst>
                <a:ext uri="{FF2B5EF4-FFF2-40B4-BE49-F238E27FC236}">
                  <a16:creationId xmlns:a16="http://schemas.microsoft.com/office/drawing/2014/main" id="{D2F63E57-C24D-01E4-2E27-B6E65CF622F4}"/>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47" name="Graphic 46" descr="Home with solid fill">
              <a:extLst>
                <a:ext uri="{FF2B5EF4-FFF2-40B4-BE49-F238E27FC236}">
                  <a16:creationId xmlns:a16="http://schemas.microsoft.com/office/drawing/2014/main" id="{B14C080A-D58D-01BB-21DD-33FFD08B3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36" name="Oval 35">
            <a:hlinkClick xmlns:r="http://schemas.openxmlformats.org/officeDocument/2006/relationships" r:id="rId6"/>
            <a:extLst>
              <a:ext uri="{FF2B5EF4-FFF2-40B4-BE49-F238E27FC236}">
                <a16:creationId xmlns:a16="http://schemas.microsoft.com/office/drawing/2014/main" id="{CB708C0B-BA9E-6B66-06E2-60C04B080A77}"/>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37" name="Oval 36">
            <a:hlinkClick xmlns:r="http://schemas.openxmlformats.org/officeDocument/2006/relationships" r:id="rId7"/>
            <a:extLst>
              <a:ext uri="{FF2B5EF4-FFF2-40B4-BE49-F238E27FC236}">
                <a16:creationId xmlns:a16="http://schemas.microsoft.com/office/drawing/2014/main" id="{C5A4004B-41E5-F8DF-99E2-C0E30BC487E9}"/>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38" name="Oval 37">
            <a:hlinkClick xmlns:r="http://schemas.openxmlformats.org/officeDocument/2006/relationships" r:id="rId8"/>
            <a:extLst>
              <a:ext uri="{FF2B5EF4-FFF2-40B4-BE49-F238E27FC236}">
                <a16:creationId xmlns:a16="http://schemas.microsoft.com/office/drawing/2014/main" id="{6A8769CC-E664-7E10-7FE5-4CCA7BEDA567}"/>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39" name="Oval 38">
            <a:hlinkClick xmlns:r="http://schemas.openxmlformats.org/officeDocument/2006/relationships" r:id="rId9"/>
            <a:extLst>
              <a:ext uri="{FF2B5EF4-FFF2-40B4-BE49-F238E27FC236}">
                <a16:creationId xmlns:a16="http://schemas.microsoft.com/office/drawing/2014/main" id="{7710ECDB-3AB3-EF2C-D3E5-1C41A4DA8FC1}"/>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40" name="Oval 39">
            <a:hlinkClick xmlns:r="http://schemas.openxmlformats.org/officeDocument/2006/relationships" r:id="rId10"/>
            <a:extLst>
              <a:ext uri="{FF2B5EF4-FFF2-40B4-BE49-F238E27FC236}">
                <a16:creationId xmlns:a16="http://schemas.microsoft.com/office/drawing/2014/main" id="{F218A4D1-8F3F-5CF0-939C-49AE05EECD11}"/>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41" name="Oval 40">
            <a:hlinkClick xmlns:r="http://schemas.openxmlformats.org/officeDocument/2006/relationships" r:id="rId11"/>
            <a:extLst>
              <a:ext uri="{FF2B5EF4-FFF2-40B4-BE49-F238E27FC236}">
                <a16:creationId xmlns:a16="http://schemas.microsoft.com/office/drawing/2014/main" id="{E005BC7A-ADF7-44D6-F694-54DE3A85298B}"/>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42" name="Oval 41">
            <a:hlinkClick xmlns:r="http://schemas.openxmlformats.org/officeDocument/2006/relationships" r:id="rId12"/>
            <a:extLst>
              <a:ext uri="{FF2B5EF4-FFF2-40B4-BE49-F238E27FC236}">
                <a16:creationId xmlns:a16="http://schemas.microsoft.com/office/drawing/2014/main" id="{F60E39EF-FFD3-6CF8-D884-F6C06119CBAB}"/>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43" name="Group 42">
            <a:hlinkClick xmlns:r="http://schemas.openxmlformats.org/officeDocument/2006/relationships" r:id="rId13"/>
            <a:extLst>
              <a:ext uri="{FF2B5EF4-FFF2-40B4-BE49-F238E27FC236}">
                <a16:creationId xmlns:a16="http://schemas.microsoft.com/office/drawing/2014/main" id="{67860CBC-5652-EE97-76A8-14AC4800E703}"/>
              </a:ext>
            </a:extLst>
          </xdr:cNvPr>
          <xdr:cNvGrpSpPr/>
        </xdr:nvGrpSpPr>
        <xdr:grpSpPr>
          <a:xfrm>
            <a:off x="67605" y="5166887"/>
            <a:ext cx="468000" cy="467798"/>
            <a:chOff x="171660" y="5308790"/>
            <a:chExt cx="488117" cy="487051"/>
          </a:xfrm>
        </xdr:grpSpPr>
        <xdr:sp macro="" textlink="">
          <xdr:nvSpPr>
            <xdr:cNvPr id="44" name="Oval 43">
              <a:extLst>
                <a:ext uri="{FF2B5EF4-FFF2-40B4-BE49-F238E27FC236}">
                  <a16:creationId xmlns:a16="http://schemas.microsoft.com/office/drawing/2014/main" id="{A46C8F1B-ADA0-B061-4950-0C257E7D51C8}"/>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45" name="Graphic 44" descr="Presentation with pie chart with solid fill">
              <a:extLst>
                <a:ext uri="{FF2B5EF4-FFF2-40B4-BE49-F238E27FC236}">
                  <a16:creationId xmlns:a16="http://schemas.microsoft.com/office/drawing/2014/main" id="{B1E70E5D-839A-DC1F-2EC7-63FA8BECFC2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oaic.gov.au/freedom-of-information/freedom-of-information-guidance-for-government-agencies/more-guidance/statement-of-principles-to-support-proactive-disclosure-of-government-held-information"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oaic.gov.au/freedom-of-information/freedom-of-information-guidance-for-government-agencies/guidance-on-handling-a-freedom-of-information-request/processing-a-freedom-of-information-request/documents-held-by-government-contractor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oaic.gov.au/freedom-of-information/freedom-of-information-guidance-for-government-agencies/foi-guidelines/part-14-disclosure-lo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1C4A5-6227-48FD-B13A-5B2706EAB977}">
  <dimension ref="A1:F11"/>
  <sheetViews>
    <sheetView zoomScaleNormal="100" workbookViewId="0">
      <selection activeCell="C8" sqref="C8:E8"/>
    </sheetView>
  </sheetViews>
  <sheetFormatPr defaultColWidth="0" defaultRowHeight="14.4" zeroHeight="1" x14ac:dyDescent="0.55000000000000004"/>
  <cols>
    <col min="1" max="1" width="8.68359375" style="55" customWidth="1"/>
    <col min="2" max="2" width="2.578125" customWidth="1"/>
    <col min="3" max="3" width="12.578125" customWidth="1"/>
    <col min="4" max="4" width="35" customWidth="1"/>
    <col min="5" max="5" width="93.578125" customWidth="1"/>
    <col min="6" max="6" width="2.578125" customWidth="1"/>
    <col min="7" max="26" width="8.68359375" hidden="1" customWidth="1"/>
    <col min="27" max="16384" width="8.68359375" hidden="1"/>
  </cols>
  <sheetData>
    <row r="1" spans="1:6" s="4" customFormat="1" ht="15.3" x14ac:dyDescent="0.55000000000000004">
      <c r="A1" s="55"/>
      <c r="B1" s="50"/>
      <c r="C1" s="52"/>
      <c r="D1" s="51"/>
      <c r="E1" s="50"/>
      <c r="F1" s="50"/>
    </row>
    <row r="2" spans="1:6" s="4" customFormat="1" ht="22.5" x14ac:dyDescent="0.75">
      <c r="A2" s="55"/>
      <c r="B2" s="50"/>
      <c r="C2" s="104" t="s">
        <v>54</v>
      </c>
      <c r="D2" s="104"/>
      <c r="E2" s="104"/>
      <c r="F2" s="50"/>
    </row>
    <row r="3" spans="1:6" s="4" customFormat="1" ht="15.3" x14ac:dyDescent="0.55000000000000004">
      <c r="A3" s="55"/>
      <c r="B3" s="50"/>
      <c r="C3" s="52"/>
      <c r="D3" s="51"/>
      <c r="E3" s="50"/>
      <c r="F3" s="50"/>
    </row>
    <row r="4" spans="1:6" s="58" customFormat="1" ht="20.100000000000001" customHeight="1" x14ac:dyDescent="0.55000000000000004">
      <c r="A4" s="56"/>
      <c r="B4" s="57"/>
      <c r="C4" s="105" t="s">
        <v>115</v>
      </c>
      <c r="D4" s="106"/>
      <c r="E4" s="107"/>
      <c r="F4" s="57"/>
    </row>
    <row r="5" spans="1:6" ht="215.5" customHeight="1" x14ac:dyDescent="0.55000000000000004">
      <c r="B5" s="59"/>
      <c r="C5" s="108" t="s">
        <v>119</v>
      </c>
      <c r="D5" s="109"/>
      <c r="E5" s="110"/>
      <c r="F5" s="59"/>
    </row>
    <row r="6" spans="1:6" x14ac:dyDescent="0.55000000000000004">
      <c r="B6" s="59"/>
      <c r="C6" s="59"/>
      <c r="D6" s="59"/>
      <c r="E6" s="59"/>
      <c r="F6" s="59"/>
    </row>
    <row r="7" spans="1:6" s="58" customFormat="1" ht="20.100000000000001" customHeight="1" x14ac:dyDescent="0.55000000000000004">
      <c r="A7" s="56"/>
      <c r="B7" s="57"/>
      <c r="C7" s="105" t="s">
        <v>116</v>
      </c>
      <c r="D7" s="106"/>
      <c r="E7" s="107"/>
      <c r="F7" s="57"/>
    </row>
    <row r="8" spans="1:6" ht="350.25" customHeight="1" x14ac:dyDescent="0.55000000000000004">
      <c r="B8" s="59"/>
      <c r="C8" s="108" t="s">
        <v>199</v>
      </c>
      <c r="D8" s="109"/>
      <c r="E8" s="110"/>
      <c r="F8" s="59"/>
    </row>
    <row r="9" spans="1:6" x14ac:dyDescent="0.55000000000000004">
      <c r="B9" s="59"/>
      <c r="C9" s="59"/>
      <c r="D9" s="59"/>
      <c r="E9" s="59"/>
      <c r="F9" s="59"/>
    </row>
    <row r="10" spans="1:6" s="59" customFormat="1" ht="56.25" customHeight="1" x14ac:dyDescent="0.55000000000000004">
      <c r="A10" s="55"/>
    </row>
    <row r="11" spans="1:6" s="59" customFormat="1" x14ac:dyDescent="0.55000000000000004">
      <c r="A11" s="55"/>
    </row>
  </sheetData>
  <sheetProtection algorithmName="SHA-256" hashValue="otB1CODDpAbzXO1uJ7bxxXcLJ5xEr4VlthXX5qJLHtY=" saltValue="bM4AVkdHNYeCu6V/fFhIwQ==" spinCount="100000" sheet="1" objects="1" scenarios="1" formatRows="0" selectLockedCells="1"/>
  <mergeCells count="5">
    <mergeCell ref="C2:E2"/>
    <mergeCell ref="C4:E4"/>
    <mergeCell ref="C5:E5"/>
    <mergeCell ref="C7:E7"/>
    <mergeCell ref="C8:E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8"/>
  <sheetViews>
    <sheetView showGridLines="0" zoomScaleNormal="100" workbookViewId="0">
      <selection activeCell="C22" sqref="C22:E22"/>
    </sheetView>
  </sheetViews>
  <sheetFormatPr defaultColWidth="0" defaultRowHeight="15" zeroHeight="1" x14ac:dyDescent="0.5"/>
  <cols>
    <col min="1" max="1" width="8.68359375" style="47" customWidth="1"/>
    <col min="2" max="2" width="2.578125" style="4" customWidth="1"/>
    <col min="3" max="3" width="12.578125" style="52" customWidth="1"/>
    <col min="4" max="4" width="35" style="51" customWidth="1"/>
    <col min="5" max="5" width="93.578125" style="50" customWidth="1"/>
    <col min="6" max="6" width="2.578125" style="1" customWidth="1"/>
    <col min="7" max="7" width="17.41796875" style="4" hidden="1"/>
    <col min="8" max="8" width="14.41796875" style="4" hidden="1"/>
    <col min="9" max="9" width="13.41796875" style="4" hidden="1"/>
    <col min="10" max="10" width="12" style="4" hidden="1"/>
    <col min="11" max="11" width="12.15625" style="4" hidden="1"/>
    <col min="12" max="12" width="11.83984375" style="4" hidden="1"/>
    <col min="13" max="13" width="9.83984375" style="4" hidden="1"/>
    <col min="14" max="14" width="9.578125" style="4" hidden="1"/>
    <col min="15" max="15" width="8.83984375" style="4" hidden="1"/>
    <col min="16" max="16" width="15.83984375" style="4" hidden="1"/>
    <col min="17" max="16383" width="8.68359375" style="4" hidden="1"/>
    <col min="16384" max="16384" width="13.578125" style="4" hidden="1"/>
  </cols>
  <sheetData>
    <row r="1" spans="1:6" x14ac:dyDescent="0.5">
      <c r="B1" s="50"/>
      <c r="F1" s="50"/>
    </row>
    <row r="2" spans="1:6" ht="22.5" x14ac:dyDescent="0.75">
      <c r="B2" s="50"/>
      <c r="C2" s="104" t="s">
        <v>54</v>
      </c>
      <c r="D2" s="104"/>
      <c r="E2" s="104"/>
      <c r="F2" s="50"/>
    </row>
    <row r="3" spans="1:6" ht="12" customHeight="1" x14ac:dyDescent="0.5">
      <c r="B3" s="50"/>
      <c r="F3" s="50"/>
    </row>
    <row r="4" spans="1:6" ht="58" customHeight="1" x14ac:dyDescent="0.5">
      <c r="B4" s="50"/>
      <c r="C4" s="111"/>
      <c r="D4" s="111"/>
      <c r="E4" s="111"/>
      <c r="F4" s="50"/>
    </row>
    <row r="5" spans="1:6" ht="16.5" customHeight="1" thickBot="1" x14ac:dyDescent="0.55000000000000004">
      <c r="B5" s="50"/>
      <c r="F5" s="50"/>
    </row>
    <row r="6" spans="1:6" s="17" customFormat="1" ht="20.100000000000001" customHeight="1" thickBot="1" x14ac:dyDescent="0.6">
      <c r="A6" s="48"/>
      <c r="B6" s="53"/>
      <c r="C6" s="112" t="s">
        <v>55</v>
      </c>
      <c r="D6" s="113"/>
      <c r="E6" s="114"/>
      <c r="F6" s="53"/>
    </row>
    <row r="7" spans="1:6" x14ac:dyDescent="0.5">
      <c r="B7" s="50"/>
      <c r="C7" s="5"/>
      <c r="D7" s="6"/>
      <c r="E7" s="7"/>
      <c r="F7" s="50"/>
    </row>
    <row r="8" spans="1:6" ht="45.6" customHeight="1" x14ac:dyDescent="0.5">
      <c r="B8" s="50"/>
      <c r="C8" s="8" t="s">
        <v>3</v>
      </c>
      <c r="D8" s="121" t="s">
        <v>133</v>
      </c>
      <c r="E8" s="122"/>
      <c r="F8" s="50"/>
    </row>
    <row r="9" spans="1:6" ht="7.5" customHeight="1" x14ac:dyDescent="0.5">
      <c r="B9" s="50"/>
      <c r="C9" s="8"/>
      <c r="D9" s="45"/>
      <c r="E9" s="46"/>
      <c r="F9" s="50"/>
    </row>
    <row r="10" spans="1:6" x14ac:dyDescent="0.5">
      <c r="B10" s="50"/>
      <c r="C10" s="8" t="s">
        <v>4</v>
      </c>
      <c r="D10" s="63"/>
      <c r="E10" s="7"/>
      <c r="F10" s="50"/>
    </row>
    <row r="11" spans="1:6" ht="15.6" customHeight="1" x14ac:dyDescent="0.45">
      <c r="B11" s="50"/>
      <c r="C11" s="60"/>
      <c r="D11" s="4"/>
      <c r="E11" s="7"/>
      <c r="F11" s="50"/>
    </row>
    <row r="12" spans="1:6" ht="31" customHeight="1" x14ac:dyDescent="0.45">
      <c r="B12" s="50"/>
      <c r="C12" s="8" t="s">
        <v>5</v>
      </c>
      <c r="D12" s="123" t="s">
        <v>110</v>
      </c>
      <c r="E12" s="124"/>
      <c r="F12" s="50"/>
    </row>
    <row r="13" spans="1:6" ht="7.5" customHeight="1" x14ac:dyDescent="0.5">
      <c r="B13" s="50"/>
      <c r="C13" s="8"/>
      <c r="D13" s="45"/>
      <c r="E13" s="46"/>
      <c r="F13" s="50"/>
    </row>
    <row r="14" spans="1:6" x14ac:dyDescent="0.5">
      <c r="B14" s="50"/>
      <c r="C14" s="8" t="s">
        <v>4</v>
      </c>
      <c r="D14" s="63"/>
      <c r="E14" s="7"/>
      <c r="F14" s="50"/>
    </row>
    <row r="15" spans="1:6" ht="15.6" customHeight="1" x14ac:dyDescent="0.45">
      <c r="B15" s="50"/>
      <c r="C15" s="5"/>
      <c r="D15" s="61"/>
      <c r="E15" s="7"/>
      <c r="F15" s="50"/>
    </row>
    <row r="16" spans="1:6" ht="15.6" customHeight="1" x14ac:dyDescent="0.5">
      <c r="B16" s="50"/>
      <c r="C16" s="8" t="s">
        <v>6</v>
      </c>
      <c r="D16" s="125" t="s">
        <v>136</v>
      </c>
      <c r="E16" s="126"/>
      <c r="F16" s="50"/>
    </row>
    <row r="17" spans="1:6" ht="7.5" customHeight="1" x14ac:dyDescent="0.5">
      <c r="B17" s="50"/>
      <c r="C17" s="8"/>
      <c r="D17" s="45"/>
      <c r="E17" s="46"/>
      <c r="F17" s="50"/>
    </row>
    <row r="18" spans="1:6" ht="15.6" customHeight="1" x14ac:dyDescent="0.5">
      <c r="B18" s="50"/>
      <c r="C18" s="8" t="s">
        <v>4</v>
      </c>
      <c r="D18" s="63"/>
      <c r="E18" s="7"/>
      <c r="F18" s="50"/>
    </row>
    <row r="19" spans="1:6" ht="15.6" customHeight="1" thickBot="1" x14ac:dyDescent="0.55000000000000004">
      <c r="B19" s="50"/>
      <c r="C19" s="9"/>
      <c r="D19" s="10"/>
      <c r="E19" s="11"/>
      <c r="F19" s="50"/>
    </row>
    <row r="20" spans="1:6" ht="15.6" customHeight="1" thickBot="1" x14ac:dyDescent="0.55000000000000004">
      <c r="B20" s="50"/>
      <c r="F20" s="50"/>
    </row>
    <row r="21" spans="1:6" s="17" customFormat="1" ht="20.100000000000001" customHeight="1" thickBot="1" x14ac:dyDescent="0.6">
      <c r="A21" s="48"/>
      <c r="B21" s="53"/>
      <c r="C21" s="115" t="s">
        <v>111</v>
      </c>
      <c r="D21" s="116"/>
      <c r="E21" s="117"/>
      <c r="F21" s="53"/>
    </row>
    <row r="22" spans="1:6" ht="75" customHeight="1" thickBot="1" x14ac:dyDescent="0.5">
      <c r="B22" s="50"/>
      <c r="C22" s="118"/>
      <c r="D22" s="119"/>
      <c r="E22" s="120"/>
      <c r="F22" s="50"/>
    </row>
    <row r="23" spans="1:6" ht="15.6" customHeight="1" x14ac:dyDescent="0.5">
      <c r="B23" s="50"/>
      <c r="F23" s="50"/>
    </row>
    <row r="24" spans="1:6" ht="45.6" hidden="1" customHeight="1" x14ac:dyDescent="0.5">
      <c r="B24" s="1"/>
    </row>
    <row r="25" spans="1:6" ht="7.5" hidden="1" customHeight="1" x14ac:dyDescent="0.5">
      <c r="B25" s="1"/>
      <c r="C25" s="62"/>
    </row>
    <row r="26" spans="1:6" ht="15" hidden="1" customHeight="1" x14ac:dyDescent="0.5">
      <c r="B26" s="1"/>
    </row>
    <row r="27" spans="1:6" hidden="1" x14ac:dyDescent="0.5">
      <c r="B27" s="1"/>
    </row>
    <row r="28" spans="1:6" ht="75" hidden="1" customHeight="1" x14ac:dyDescent="0.5">
      <c r="B28" s="1"/>
    </row>
    <row r="29" spans="1:6" hidden="1" x14ac:dyDescent="0.5">
      <c r="B29" s="1"/>
    </row>
    <row r="30" spans="1:6" hidden="1" x14ac:dyDescent="0.5">
      <c r="B30" s="1"/>
    </row>
    <row r="31" spans="1:6" hidden="1" x14ac:dyDescent="0.5">
      <c r="B31" s="1"/>
    </row>
    <row r="32" spans="1:6" hidden="1" x14ac:dyDescent="0.5">
      <c r="B32" s="1"/>
    </row>
    <row r="33" spans="2:2" hidden="1" x14ac:dyDescent="0.5">
      <c r="B33" s="1"/>
    </row>
    <row r="34" spans="2:2" hidden="1" x14ac:dyDescent="0.5">
      <c r="B34" s="1"/>
    </row>
    <row r="35" spans="2:2" hidden="1" x14ac:dyDescent="0.5">
      <c r="B35" s="1"/>
    </row>
    <row r="36" spans="2:2" hidden="1" x14ac:dyDescent="0.5">
      <c r="B36" s="1"/>
    </row>
    <row r="37" spans="2:2" hidden="1" x14ac:dyDescent="0.5">
      <c r="B37" s="1"/>
    </row>
    <row r="38" spans="2:2" hidden="1" x14ac:dyDescent="0.5">
      <c r="B38" s="1"/>
    </row>
    <row r="39" spans="2:2" hidden="1" x14ac:dyDescent="0.5">
      <c r="B39" s="1"/>
    </row>
    <row r="40" spans="2:2" hidden="1" x14ac:dyDescent="0.5">
      <c r="B40" s="1"/>
    </row>
    <row r="41" spans="2:2" hidden="1" x14ac:dyDescent="0.5">
      <c r="B41" s="1"/>
    </row>
    <row r="42" spans="2:2" hidden="1" x14ac:dyDescent="0.5">
      <c r="B42" s="1"/>
    </row>
    <row r="43" spans="2:2" hidden="1" x14ac:dyDescent="0.5">
      <c r="B43" s="1"/>
    </row>
    <row r="44" spans="2:2" hidden="1" x14ac:dyDescent="0.5">
      <c r="B44" s="1"/>
    </row>
    <row r="45" spans="2:2" hidden="1" x14ac:dyDescent="0.5">
      <c r="B45" s="1"/>
    </row>
    <row r="46" spans="2:2" hidden="1" x14ac:dyDescent="0.5">
      <c r="B46" s="1"/>
    </row>
    <row r="47" spans="2:2" hidden="1" x14ac:dyDescent="0.5">
      <c r="B47" s="1"/>
    </row>
    <row r="48" spans="2:2" hidden="1" x14ac:dyDescent="0.5">
      <c r="B48" s="1"/>
    </row>
    <row r="49" spans="2:2" hidden="1" x14ac:dyDescent="0.5">
      <c r="B49" s="1"/>
    </row>
    <row r="50" spans="2:2" hidden="1" x14ac:dyDescent="0.5">
      <c r="B50" s="1"/>
    </row>
    <row r="51" spans="2:2" hidden="1" x14ac:dyDescent="0.5">
      <c r="B51" s="1"/>
    </row>
    <row r="52" spans="2:2" hidden="1" x14ac:dyDescent="0.5">
      <c r="B52" s="1"/>
    </row>
    <row r="53" spans="2:2" hidden="1" x14ac:dyDescent="0.5">
      <c r="B53" s="1"/>
    </row>
    <row r="54" spans="2:2" hidden="1" x14ac:dyDescent="0.5">
      <c r="B54" s="1"/>
    </row>
    <row r="55" spans="2:2" hidden="1" x14ac:dyDescent="0.5">
      <c r="B55" s="1"/>
    </row>
    <row r="56" spans="2:2" hidden="1" x14ac:dyDescent="0.5">
      <c r="B56" s="1"/>
    </row>
    <row r="57" spans="2:2" hidden="1" x14ac:dyDescent="0.5">
      <c r="B57" s="1"/>
    </row>
    <row r="58" spans="2:2" hidden="1" x14ac:dyDescent="0.5">
      <c r="B58" s="1"/>
    </row>
  </sheetData>
  <sheetProtection algorithmName="SHA-256" hashValue="ZydCkqcXfth5NS2CVBtR1W+sXT5qgNa2ss6RK0nbk8Q=" saltValue="HrknS6MSPutBCKHzqeI4Gg==" spinCount="100000" sheet="1" objects="1" scenarios="1" formatRows="0"/>
  <mergeCells count="8">
    <mergeCell ref="C2:E2"/>
    <mergeCell ref="C4:E4"/>
    <mergeCell ref="C6:E6"/>
    <mergeCell ref="C21:E21"/>
    <mergeCell ref="C22:E22"/>
    <mergeCell ref="D8:E8"/>
    <mergeCell ref="D12:E12"/>
    <mergeCell ref="D16:E16"/>
  </mergeCells>
  <hyperlinks>
    <hyperlink ref="D12:E12" r:id="rId1" display="Does your agency consider Open by Design principles in making decisions, including in the creation or publication of documents?" xr:uid="{1C2CCBA7-E10C-46E0-87E0-63B46CD049CD}"/>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3375C6C-A35F-425B-8F68-E1F2D00955A8}">
          <x14:formula1>
            <xm:f>Calculations!$C$5:$C$7</xm:f>
          </x14:formula1>
          <xm:sqref>D10 D14</xm:sqref>
        </x14:dataValidation>
        <x14:dataValidation type="list" allowBlank="1" showInputMessage="1" showErrorMessage="1" xr:uid="{4011BBC7-4E31-4652-8747-35E7B3DE4BCE}">
          <x14:formula1>
            <xm:f>Calculations!$C$40:$C$41</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7B3C3-3CFD-4582-A6DD-FCD0C24D5657}">
  <dimension ref="A1:P54"/>
  <sheetViews>
    <sheetView showGridLines="0" zoomScaleNormal="100" workbookViewId="0">
      <selection activeCell="D16" sqref="D16:E16"/>
    </sheetView>
  </sheetViews>
  <sheetFormatPr defaultColWidth="0" defaultRowHeight="15.6" customHeight="1" zeroHeight="1" x14ac:dyDescent="0.5"/>
  <cols>
    <col min="1" max="1" width="8.68359375" style="47" customWidth="1"/>
    <col min="2" max="2" width="2.578125" style="4" customWidth="1"/>
    <col min="3" max="3" width="12.578125" style="12" customWidth="1"/>
    <col min="4" max="4" width="35" style="6" customWidth="1"/>
    <col min="5" max="5" width="93.578125" style="4" customWidth="1"/>
    <col min="6" max="6" width="2.578125" style="1" customWidth="1"/>
    <col min="7" max="7" width="17.41796875" style="4" hidden="1" customWidth="1"/>
    <col min="8" max="8" width="14.41796875" style="4" hidden="1" customWidth="1"/>
    <col min="9" max="9" width="13.41796875" style="4" hidden="1" customWidth="1"/>
    <col min="10" max="10" width="12" style="4" hidden="1" customWidth="1"/>
    <col min="11" max="11" width="12.15625" style="4" hidden="1" customWidth="1"/>
    <col min="12" max="12" width="11.83984375" style="4" hidden="1" customWidth="1"/>
    <col min="13" max="13" width="9.83984375" style="4" hidden="1" customWidth="1"/>
    <col min="14" max="14" width="9.578125" style="4" hidden="1" customWidth="1"/>
    <col min="15" max="15" width="8.83984375" style="4" hidden="1" customWidth="1"/>
    <col min="16" max="16" width="15.83984375" style="4" hidden="1" customWidth="1"/>
    <col min="17" max="16384" width="8.68359375" style="4" hidden="1"/>
  </cols>
  <sheetData>
    <row r="1" spans="1:6" ht="15.6" customHeight="1" x14ac:dyDescent="0.5">
      <c r="B1" s="50"/>
      <c r="C1" s="52"/>
      <c r="D1" s="51"/>
      <c r="E1" s="50"/>
      <c r="F1" s="50"/>
    </row>
    <row r="2" spans="1:6" ht="22.5" x14ac:dyDescent="0.75">
      <c r="B2" s="50"/>
      <c r="C2" s="104" t="s">
        <v>54</v>
      </c>
      <c r="D2" s="104"/>
      <c r="E2" s="104"/>
      <c r="F2" s="50"/>
    </row>
    <row r="3" spans="1:6" ht="12" customHeight="1" x14ac:dyDescent="0.5">
      <c r="B3" s="50"/>
      <c r="C3" s="52"/>
      <c r="D3" s="51"/>
      <c r="E3" s="50"/>
      <c r="F3" s="50"/>
    </row>
    <row r="4" spans="1:6" ht="58" customHeight="1" x14ac:dyDescent="0.5">
      <c r="B4" s="50"/>
      <c r="C4" s="111"/>
      <c r="D4" s="111"/>
      <c r="E4" s="111"/>
      <c r="F4" s="50"/>
    </row>
    <row r="5" spans="1:6" ht="16.5" customHeight="1" thickBot="1" x14ac:dyDescent="0.55000000000000004">
      <c r="B5" s="50"/>
      <c r="C5" s="52"/>
      <c r="D5" s="51"/>
      <c r="E5" s="50"/>
      <c r="F5" s="50"/>
    </row>
    <row r="6" spans="1:6" s="16" customFormat="1" ht="20.100000000000001" customHeight="1" thickBot="1" x14ac:dyDescent="0.6">
      <c r="A6" s="49"/>
      <c r="B6" s="54"/>
      <c r="C6" s="112" t="s">
        <v>56</v>
      </c>
      <c r="D6" s="113"/>
      <c r="E6" s="114"/>
      <c r="F6" s="54"/>
    </row>
    <row r="7" spans="1:6" ht="15" x14ac:dyDescent="0.5">
      <c r="B7" s="50"/>
      <c r="C7" s="5"/>
      <c r="E7" s="7"/>
      <c r="F7" s="50"/>
    </row>
    <row r="8" spans="1:6" ht="15.6" customHeight="1" x14ac:dyDescent="0.5">
      <c r="B8" s="50"/>
      <c r="C8" s="8" t="s">
        <v>3</v>
      </c>
      <c r="D8" s="125" t="s">
        <v>112</v>
      </c>
      <c r="E8" s="126"/>
      <c r="F8" s="50"/>
    </row>
    <row r="9" spans="1:6" ht="7.5" customHeight="1" x14ac:dyDescent="0.5">
      <c r="B9" s="50"/>
      <c r="C9" s="8"/>
      <c r="D9" s="45"/>
      <c r="E9" s="46"/>
      <c r="F9" s="50"/>
    </row>
    <row r="10" spans="1:6" ht="15" customHeight="1" x14ac:dyDescent="0.5">
      <c r="B10" s="50"/>
      <c r="C10" s="8" t="s">
        <v>4</v>
      </c>
      <c r="D10" s="63"/>
      <c r="E10" s="7"/>
      <c r="F10" s="50"/>
    </row>
    <row r="11" spans="1:6" ht="15.6" customHeight="1" x14ac:dyDescent="0.5">
      <c r="B11" s="50"/>
      <c r="C11" s="5"/>
      <c r="E11" s="7"/>
      <c r="F11" s="50"/>
    </row>
    <row r="12" spans="1:6" ht="30" customHeight="1" x14ac:dyDescent="0.45">
      <c r="B12" s="50"/>
      <c r="C12" s="8" t="s">
        <v>5</v>
      </c>
      <c r="D12" s="129" t="s">
        <v>120</v>
      </c>
      <c r="E12" s="130"/>
      <c r="F12" s="50"/>
    </row>
    <row r="13" spans="1:6" ht="7.5" customHeight="1" x14ac:dyDescent="0.5">
      <c r="B13" s="50"/>
      <c r="C13" s="8"/>
      <c r="D13" s="45"/>
      <c r="E13" s="46"/>
      <c r="F13" s="50"/>
    </row>
    <row r="14" spans="1:6" ht="15" x14ac:dyDescent="0.5">
      <c r="B14" s="50"/>
      <c r="C14" s="8" t="s">
        <v>4</v>
      </c>
      <c r="D14" s="63"/>
      <c r="E14" s="7"/>
      <c r="F14" s="50"/>
    </row>
    <row r="15" spans="1:6" ht="15.6" customHeight="1" x14ac:dyDescent="0.5">
      <c r="B15" s="50"/>
      <c r="C15" s="5"/>
      <c r="E15" s="7"/>
      <c r="F15" s="50"/>
    </row>
    <row r="16" spans="1:6" s="16" customFormat="1" ht="60" customHeight="1" x14ac:dyDescent="0.55000000000000004">
      <c r="A16" s="49"/>
      <c r="B16" s="54"/>
      <c r="C16" s="8" t="s">
        <v>6</v>
      </c>
      <c r="D16" s="127" t="s">
        <v>134</v>
      </c>
      <c r="E16" s="128"/>
      <c r="F16" s="54"/>
    </row>
    <row r="17" spans="1:6" ht="7.5" customHeight="1" x14ac:dyDescent="0.5">
      <c r="B17" s="50"/>
      <c r="C17" s="8"/>
      <c r="D17" s="45"/>
      <c r="E17" s="46"/>
      <c r="F17" s="50"/>
    </row>
    <row r="18" spans="1:6" ht="15" x14ac:dyDescent="0.5">
      <c r="B18" s="50"/>
      <c r="C18" s="8" t="s">
        <v>4</v>
      </c>
      <c r="D18" s="63"/>
      <c r="E18" s="7"/>
      <c r="F18" s="50"/>
    </row>
    <row r="19" spans="1:6" ht="15.3" thickBot="1" x14ac:dyDescent="0.55000000000000004">
      <c r="B19" s="50"/>
      <c r="C19" s="9"/>
      <c r="D19" s="10"/>
      <c r="E19" s="11"/>
      <c r="F19" s="50"/>
    </row>
    <row r="20" spans="1:6" ht="15.3" thickBot="1" x14ac:dyDescent="0.55000000000000004">
      <c r="B20" s="50"/>
      <c r="C20" s="52"/>
      <c r="D20" s="51"/>
      <c r="E20" s="50"/>
      <c r="F20" s="50"/>
    </row>
    <row r="21" spans="1:6" s="17" customFormat="1" ht="20.100000000000001" customHeight="1" thickBot="1" x14ac:dyDescent="0.6">
      <c r="A21" s="48"/>
      <c r="B21" s="53"/>
      <c r="C21" s="115" t="s">
        <v>111</v>
      </c>
      <c r="D21" s="116"/>
      <c r="E21" s="117"/>
      <c r="F21" s="53"/>
    </row>
    <row r="22" spans="1:6" ht="75" customHeight="1" thickBot="1" x14ac:dyDescent="0.5">
      <c r="B22" s="50"/>
      <c r="C22" s="118"/>
      <c r="D22" s="119"/>
      <c r="E22" s="120"/>
      <c r="F22" s="50"/>
    </row>
    <row r="23" spans="1:6" ht="14.5" customHeight="1" x14ac:dyDescent="0.5">
      <c r="B23" s="50"/>
      <c r="C23" s="52"/>
      <c r="D23" s="51"/>
      <c r="E23" s="50"/>
      <c r="F23" s="50"/>
    </row>
    <row r="24" spans="1:6" ht="15" hidden="1" x14ac:dyDescent="0.5">
      <c r="B24" s="1"/>
      <c r="C24" s="2"/>
      <c r="D24" s="3"/>
      <c r="E24" s="1"/>
    </row>
    <row r="25" spans="1:6" ht="15" hidden="1" x14ac:dyDescent="0.5">
      <c r="B25" s="1"/>
      <c r="C25" s="64"/>
      <c r="D25" s="3"/>
      <c r="E25" s="1"/>
    </row>
    <row r="26" spans="1:6" ht="15" hidden="1" x14ac:dyDescent="0.5">
      <c r="B26" s="1"/>
      <c r="C26" s="2"/>
      <c r="D26" s="3"/>
      <c r="E26" s="1"/>
    </row>
    <row r="27" spans="1:6" ht="15" hidden="1" x14ac:dyDescent="0.5">
      <c r="B27" s="1"/>
      <c r="C27" s="2"/>
      <c r="D27" s="3"/>
      <c r="E27" s="1"/>
    </row>
    <row r="28" spans="1:6" ht="15" hidden="1" x14ac:dyDescent="0.5">
      <c r="B28" s="1"/>
      <c r="C28" s="2"/>
      <c r="D28" s="3"/>
      <c r="E28" s="1"/>
    </row>
    <row r="29" spans="1:6" ht="15" hidden="1" x14ac:dyDescent="0.5">
      <c r="B29" s="1"/>
      <c r="C29" s="2"/>
      <c r="D29" s="3"/>
      <c r="E29" s="1"/>
    </row>
    <row r="30" spans="1:6" ht="15" hidden="1" x14ac:dyDescent="0.5">
      <c r="B30" s="1"/>
      <c r="C30" s="2"/>
      <c r="D30" s="3"/>
      <c r="E30" s="1"/>
    </row>
    <row r="31" spans="1:6" ht="15" hidden="1" x14ac:dyDescent="0.5">
      <c r="B31" s="1"/>
      <c r="C31" s="2"/>
      <c r="D31" s="3"/>
      <c r="E31" s="1"/>
    </row>
    <row r="32" spans="1:6" ht="15" hidden="1" x14ac:dyDescent="0.5">
      <c r="B32" s="1"/>
      <c r="C32" s="2"/>
      <c r="D32" s="3"/>
      <c r="E32" s="1"/>
    </row>
    <row r="33" spans="2:5" ht="15" hidden="1" x14ac:dyDescent="0.5">
      <c r="B33" s="1"/>
      <c r="C33" s="2"/>
      <c r="D33" s="3"/>
      <c r="E33" s="1"/>
    </row>
    <row r="34" spans="2:5" ht="15" hidden="1" x14ac:dyDescent="0.5">
      <c r="B34" s="1"/>
      <c r="C34" s="2"/>
      <c r="D34" s="3"/>
      <c r="E34" s="1"/>
    </row>
    <row r="35" spans="2:5" ht="15" hidden="1" x14ac:dyDescent="0.5">
      <c r="B35" s="1"/>
      <c r="C35" s="2"/>
      <c r="D35" s="3"/>
      <c r="E35" s="1"/>
    </row>
    <row r="36" spans="2:5" ht="15" hidden="1" x14ac:dyDescent="0.5">
      <c r="B36" s="1"/>
      <c r="C36" s="2"/>
      <c r="D36" s="3"/>
      <c r="E36" s="1"/>
    </row>
    <row r="37" spans="2:5" ht="15" hidden="1" x14ac:dyDescent="0.5">
      <c r="B37" s="1"/>
      <c r="C37" s="2"/>
      <c r="D37" s="3"/>
      <c r="E37" s="1"/>
    </row>
    <row r="38" spans="2:5" ht="15" hidden="1" x14ac:dyDescent="0.5">
      <c r="B38" s="1"/>
      <c r="C38" s="2"/>
      <c r="D38" s="3"/>
      <c r="E38" s="1"/>
    </row>
    <row r="39" spans="2:5" ht="15" hidden="1" x14ac:dyDescent="0.5">
      <c r="B39" s="1"/>
      <c r="C39" s="2"/>
      <c r="D39" s="3"/>
      <c r="E39" s="1"/>
    </row>
    <row r="40" spans="2:5" ht="15" hidden="1" x14ac:dyDescent="0.5">
      <c r="B40" s="1"/>
      <c r="C40" s="2"/>
      <c r="D40" s="3"/>
      <c r="E40" s="1"/>
    </row>
    <row r="41" spans="2:5" ht="15" hidden="1" x14ac:dyDescent="0.5">
      <c r="B41" s="1"/>
      <c r="C41" s="2"/>
      <c r="D41" s="3"/>
      <c r="E41" s="1"/>
    </row>
    <row r="42" spans="2:5" ht="15" hidden="1" x14ac:dyDescent="0.5">
      <c r="B42" s="1"/>
      <c r="C42" s="2"/>
      <c r="D42" s="3"/>
      <c r="E42" s="1"/>
    </row>
    <row r="43" spans="2:5" ht="15" hidden="1" x14ac:dyDescent="0.5">
      <c r="B43" s="1"/>
      <c r="C43" s="2"/>
      <c r="D43" s="3"/>
      <c r="E43" s="1"/>
    </row>
    <row r="44" spans="2:5" ht="15" hidden="1" x14ac:dyDescent="0.5">
      <c r="B44" s="1"/>
      <c r="C44" s="2"/>
      <c r="D44" s="3"/>
      <c r="E44" s="1"/>
    </row>
    <row r="45" spans="2:5" ht="15" hidden="1" x14ac:dyDescent="0.5">
      <c r="B45" s="1"/>
      <c r="C45" s="2"/>
      <c r="D45" s="3"/>
      <c r="E45" s="1"/>
    </row>
    <row r="46" spans="2:5" ht="15" hidden="1" x14ac:dyDescent="0.5">
      <c r="B46" s="1"/>
      <c r="C46" s="2"/>
      <c r="D46" s="3"/>
      <c r="E46" s="1"/>
    </row>
    <row r="47" spans="2:5" ht="15" hidden="1" x14ac:dyDescent="0.5">
      <c r="B47" s="1"/>
      <c r="C47" s="2"/>
      <c r="D47" s="3"/>
      <c r="E47" s="1"/>
    </row>
    <row r="48" spans="2:5" ht="15" hidden="1" x14ac:dyDescent="0.5">
      <c r="B48" s="1"/>
      <c r="C48" s="2"/>
      <c r="D48" s="3"/>
      <c r="E48" s="1"/>
    </row>
    <row r="49" spans="2:5" ht="15" hidden="1" x14ac:dyDescent="0.5">
      <c r="B49" s="1"/>
      <c r="C49" s="2"/>
      <c r="D49" s="3"/>
      <c r="E49" s="1"/>
    </row>
    <row r="50" spans="2:5" ht="15" hidden="1" x14ac:dyDescent="0.5">
      <c r="B50" s="1"/>
      <c r="C50" s="2"/>
      <c r="D50" s="3"/>
      <c r="E50" s="1"/>
    </row>
    <row r="51" spans="2:5" ht="15" hidden="1" x14ac:dyDescent="0.5">
      <c r="B51" s="1"/>
      <c r="C51" s="2"/>
      <c r="D51" s="3"/>
      <c r="E51" s="1"/>
    </row>
    <row r="52" spans="2:5" ht="15" hidden="1" x14ac:dyDescent="0.5">
      <c r="B52" s="1"/>
      <c r="C52" s="2"/>
      <c r="D52" s="3"/>
      <c r="E52" s="1"/>
    </row>
    <row r="53" spans="2:5" ht="15" hidden="1" x14ac:dyDescent="0.5">
      <c r="B53" s="1"/>
      <c r="C53" s="2"/>
      <c r="D53" s="3"/>
      <c r="E53" s="1"/>
    </row>
    <row r="54" spans="2:5" ht="15" hidden="1" x14ac:dyDescent="0.5">
      <c r="B54" s="1"/>
      <c r="C54" s="2"/>
      <c r="D54" s="3"/>
      <c r="E54" s="1"/>
    </row>
  </sheetData>
  <sheetProtection algorithmName="SHA-256" hashValue="ZesujENynhSlR8VpHlvRX1ejvsrGB7RoxsLpVVVTVME=" saltValue="PtSmDfRk9UvjDk1wVnUNyg==" spinCount="100000" sheet="1" objects="1" scenarios="1" formatRows="0"/>
  <mergeCells count="8">
    <mergeCell ref="C21:E21"/>
    <mergeCell ref="C22:E22"/>
    <mergeCell ref="D16:E16"/>
    <mergeCell ref="C2:E2"/>
    <mergeCell ref="C4:E4"/>
    <mergeCell ref="C6:E6"/>
    <mergeCell ref="D8:E8"/>
    <mergeCell ref="D12:E12"/>
  </mergeCells>
  <hyperlinks>
    <hyperlink ref="D16:E16" r:id="rId1" location=":~:text=Section%206C%20of%20the%20FOI,for%20access%20to%20the%20document" display="Does your agency have a process in place to ensure that contractual arrangements with parties delivering a service on behalf of the agency allow for the agency to receive documents held by certain contractors or subcontractors if a person requests access to those documents under the FOI Act? Does your agency use the model clause as provide by the OAIC?" xr:uid="{37A7DA60-AE4B-478B-B635-9FAB6744EDF6}"/>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94AA747-658B-4F83-8FDE-06C6EE2CBF79}">
          <x14:formula1>
            <xm:f>Calculations!$C$5:$C$7</xm:f>
          </x14:formula1>
          <xm:sqref>D18 D14</xm:sqref>
        </x14:dataValidation>
        <x14:dataValidation type="list" allowBlank="1" showInputMessage="1" showErrorMessage="1" xr:uid="{BEC872A0-9580-4C16-9A1B-305C8A0D6A16}">
          <x14:formula1>
            <xm:f>Calculations!$C$40:$C$41</xm:f>
          </x14:formula1>
          <xm:sqref>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857AA-DB76-4E2B-B171-C21D0879D36E}">
  <dimension ref="A1:P54"/>
  <sheetViews>
    <sheetView showGridLines="0" zoomScaleNormal="100" workbookViewId="0"/>
  </sheetViews>
  <sheetFormatPr defaultColWidth="0" defaultRowHeight="0" customHeight="1" zeroHeight="1" x14ac:dyDescent="0.5"/>
  <cols>
    <col min="1" max="1" width="8.68359375" style="47" customWidth="1"/>
    <col min="2" max="2" width="2.578125" style="4" customWidth="1"/>
    <col min="3" max="3" width="12.578125" style="12" customWidth="1"/>
    <col min="4" max="4" width="35" style="6" customWidth="1"/>
    <col min="5" max="5" width="93.578125" style="4" customWidth="1"/>
    <col min="6" max="6" width="2.578125" style="1" customWidth="1"/>
    <col min="7" max="7" width="17.41796875" style="4" hidden="1" customWidth="1"/>
    <col min="8" max="8" width="14.41796875" style="4" hidden="1" customWidth="1"/>
    <col min="9" max="9" width="13.41796875" style="4" hidden="1" customWidth="1"/>
    <col min="10" max="10" width="12" style="4" hidden="1" customWidth="1"/>
    <col min="11" max="11" width="12.15625" style="4" hidden="1" customWidth="1"/>
    <col min="12" max="12" width="11.83984375" style="4" hidden="1" customWidth="1"/>
    <col min="13" max="13" width="9.83984375" style="4" hidden="1" customWidth="1"/>
    <col min="14" max="14" width="9.578125" style="4" hidden="1" customWidth="1"/>
    <col min="15" max="15" width="8.83984375" style="4" hidden="1" customWidth="1"/>
    <col min="16" max="16" width="15.83984375" style="4" hidden="1" customWidth="1"/>
    <col min="17" max="16384" width="8.68359375" style="4" hidden="1"/>
  </cols>
  <sheetData>
    <row r="1" spans="1:6" s="50" customFormat="1" ht="15" x14ac:dyDescent="0.5">
      <c r="A1" s="47"/>
      <c r="C1" s="52"/>
      <c r="D1" s="51"/>
    </row>
    <row r="2" spans="1:6" s="50" customFormat="1" ht="22.5" x14ac:dyDescent="0.75">
      <c r="A2" s="47"/>
      <c r="C2" s="104" t="s">
        <v>54</v>
      </c>
      <c r="D2" s="104"/>
      <c r="E2" s="104"/>
    </row>
    <row r="3" spans="1:6" s="50" customFormat="1" ht="12" customHeight="1" x14ac:dyDescent="0.5">
      <c r="A3" s="47"/>
      <c r="C3" s="52"/>
      <c r="D3" s="51"/>
    </row>
    <row r="4" spans="1:6" s="50" customFormat="1" ht="58" customHeight="1" x14ac:dyDescent="0.5">
      <c r="A4" s="47"/>
      <c r="C4" s="111"/>
      <c r="D4" s="111"/>
      <c r="E4" s="111"/>
    </row>
    <row r="5" spans="1:6" s="50" customFormat="1" ht="15.3" thickBot="1" x14ac:dyDescent="0.55000000000000004">
      <c r="A5" s="47"/>
      <c r="C5" s="52"/>
      <c r="D5" s="51"/>
    </row>
    <row r="6" spans="1:6" ht="20.100000000000001" customHeight="1" thickBot="1" x14ac:dyDescent="0.65">
      <c r="B6" s="50"/>
      <c r="C6" s="131" t="s">
        <v>107</v>
      </c>
      <c r="D6" s="132"/>
      <c r="E6" s="133"/>
      <c r="F6" s="50"/>
    </row>
    <row r="7" spans="1:6" ht="15" x14ac:dyDescent="0.5">
      <c r="B7" s="50"/>
      <c r="C7" s="13"/>
      <c r="D7" s="14"/>
      <c r="E7" s="15"/>
      <c r="F7" s="50"/>
    </row>
    <row r="8" spans="1:6" ht="15" customHeight="1" x14ac:dyDescent="0.5">
      <c r="B8" s="50"/>
      <c r="C8" s="8" t="s">
        <v>3</v>
      </c>
      <c r="D8" s="125" t="s">
        <v>62</v>
      </c>
      <c r="E8" s="126"/>
      <c r="F8" s="50"/>
    </row>
    <row r="9" spans="1:6" ht="7.5" customHeight="1" x14ac:dyDescent="0.5">
      <c r="B9" s="50"/>
      <c r="C9" s="8"/>
      <c r="D9" s="45"/>
      <c r="E9" s="46"/>
      <c r="F9" s="50"/>
    </row>
    <row r="10" spans="1:6" ht="15" x14ac:dyDescent="0.5">
      <c r="B10" s="50"/>
      <c r="C10" s="8" t="s">
        <v>4</v>
      </c>
      <c r="D10" s="63"/>
      <c r="E10" s="7"/>
      <c r="F10" s="50"/>
    </row>
    <row r="11" spans="1:6" ht="15" x14ac:dyDescent="0.5">
      <c r="B11" s="50"/>
      <c r="C11" s="5"/>
      <c r="E11" s="7"/>
      <c r="F11" s="50"/>
    </row>
    <row r="12" spans="1:6" ht="47.1" customHeight="1" x14ac:dyDescent="0.45">
      <c r="B12" s="50"/>
      <c r="C12" s="8" t="s">
        <v>5</v>
      </c>
      <c r="D12" s="129" t="s">
        <v>121</v>
      </c>
      <c r="E12" s="130"/>
      <c r="F12" s="50"/>
    </row>
    <row r="13" spans="1:6" ht="7.5" customHeight="1" x14ac:dyDescent="0.5">
      <c r="B13" s="50"/>
      <c r="C13" s="8"/>
      <c r="D13" s="45"/>
      <c r="E13" s="46"/>
      <c r="F13" s="50"/>
    </row>
    <row r="14" spans="1:6" ht="15" x14ac:dyDescent="0.5">
      <c r="B14" s="50"/>
      <c r="C14" s="8" t="s">
        <v>4</v>
      </c>
      <c r="D14" s="63"/>
      <c r="E14" s="7"/>
      <c r="F14" s="50"/>
    </row>
    <row r="15" spans="1:6" ht="15" x14ac:dyDescent="0.5">
      <c r="B15" s="50"/>
      <c r="C15" s="5"/>
      <c r="E15" s="7"/>
      <c r="F15" s="50"/>
    </row>
    <row r="16" spans="1:6" s="16" customFormat="1" ht="45" customHeight="1" x14ac:dyDescent="0.55000000000000004">
      <c r="A16" s="49"/>
      <c r="B16" s="54"/>
      <c r="C16" s="8" t="s">
        <v>6</v>
      </c>
      <c r="D16" s="134" t="s">
        <v>135</v>
      </c>
      <c r="E16" s="135"/>
      <c r="F16" s="54"/>
    </row>
    <row r="17" spans="1:6" ht="7.5" customHeight="1" x14ac:dyDescent="0.5">
      <c r="B17" s="50"/>
      <c r="C17" s="8"/>
      <c r="D17" s="45"/>
      <c r="E17" s="46"/>
      <c r="F17" s="50"/>
    </row>
    <row r="18" spans="1:6" ht="15" x14ac:dyDescent="0.5">
      <c r="B18" s="50"/>
      <c r="C18" s="8" t="s">
        <v>4</v>
      </c>
      <c r="D18" s="63"/>
      <c r="E18" s="7"/>
      <c r="F18" s="50"/>
    </row>
    <row r="19" spans="1:6" ht="15" x14ac:dyDescent="0.5">
      <c r="B19" s="50"/>
      <c r="C19" s="5"/>
      <c r="E19" s="7"/>
      <c r="F19" s="50"/>
    </row>
    <row r="20" spans="1:6" ht="15" x14ac:dyDescent="0.5">
      <c r="B20" s="50"/>
      <c r="C20" s="8" t="s">
        <v>63</v>
      </c>
      <c r="D20" s="125" t="s">
        <v>64</v>
      </c>
      <c r="E20" s="126"/>
      <c r="F20" s="50"/>
    </row>
    <row r="21" spans="1:6" ht="7.5" customHeight="1" x14ac:dyDescent="0.5">
      <c r="B21" s="50"/>
      <c r="C21" s="8"/>
      <c r="D21" s="45"/>
      <c r="E21" s="46"/>
      <c r="F21" s="50"/>
    </row>
    <row r="22" spans="1:6" ht="15" x14ac:dyDescent="0.5">
      <c r="B22" s="50"/>
      <c r="C22" s="8" t="s">
        <v>4</v>
      </c>
      <c r="D22" s="63"/>
      <c r="E22" s="7"/>
      <c r="F22" s="50"/>
    </row>
    <row r="23" spans="1:6" ht="15.3" thickBot="1" x14ac:dyDescent="0.55000000000000004">
      <c r="B23" s="50"/>
      <c r="C23" s="9"/>
      <c r="D23" s="10"/>
      <c r="E23" s="11"/>
      <c r="F23" s="50"/>
    </row>
    <row r="24" spans="1:6" ht="15" customHeight="1" thickBot="1" x14ac:dyDescent="0.55000000000000004">
      <c r="B24" s="50"/>
      <c r="C24" s="52"/>
      <c r="D24" s="51"/>
      <c r="E24" s="50"/>
      <c r="F24" s="50"/>
    </row>
    <row r="25" spans="1:6" ht="20.100000000000001" customHeight="1" thickBot="1" x14ac:dyDescent="0.5">
      <c r="B25" s="50"/>
      <c r="C25" s="115" t="s">
        <v>111</v>
      </c>
      <c r="D25" s="116"/>
      <c r="E25" s="117"/>
      <c r="F25" s="50"/>
    </row>
    <row r="26" spans="1:6" ht="75" customHeight="1" thickBot="1" x14ac:dyDescent="0.5">
      <c r="B26" s="50"/>
      <c r="C26" s="118"/>
      <c r="D26" s="119"/>
      <c r="E26" s="120"/>
      <c r="F26" s="50"/>
    </row>
    <row r="27" spans="1:6" ht="15" customHeight="1" x14ac:dyDescent="0.5">
      <c r="B27" s="50"/>
      <c r="C27" s="52"/>
      <c r="D27" s="51"/>
      <c r="E27" s="50"/>
      <c r="F27" s="50"/>
    </row>
    <row r="28" spans="1:6" ht="25" hidden="1" customHeight="1" x14ac:dyDescent="0.5">
      <c r="B28" s="50"/>
      <c r="C28" s="2"/>
      <c r="D28" s="3"/>
      <c r="E28" s="1"/>
      <c r="F28" s="50"/>
    </row>
    <row r="29" spans="1:6" s="17" customFormat="1" ht="20.100000000000001" hidden="1" customHeight="1" x14ac:dyDescent="0.5">
      <c r="A29" s="48"/>
      <c r="B29" s="53"/>
      <c r="C29" s="2"/>
      <c r="D29" s="3"/>
      <c r="E29" s="1"/>
      <c r="F29" s="53"/>
    </row>
    <row r="30" spans="1:6" ht="75" hidden="1" customHeight="1" x14ac:dyDescent="0.5">
      <c r="B30" s="50"/>
      <c r="C30" s="2"/>
      <c r="D30" s="3"/>
      <c r="E30" s="1"/>
      <c r="F30" s="50"/>
    </row>
    <row r="31" spans="1:6" ht="15" hidden="1" x14ac:dyDescent="0.5">
      <c r="B31" s="50"/>
      <c r="C31" s="2"/>
      <c r="D31" s="3"/>
      <c r="E31" s="1"/>
      <c r="F31" s="50"/>
    </row>
    <row r="32" spans="1:6" ht="15" hidden="1" x14ac:dyDescent="0.5">
      <c r="B32" s="1"/>
      <c r="C32" s="2"/>
      <c r="D32" s="3"/>
      <c r="E32" s="1"/>
    </row>
    <row r="33" spans="2:5" ht="15" hidden="1" x14ac:dyDescent="0.5">
      <c r="B33" s="1"/>
      <c r="C33" s="2"/>
      <c r="D33" s="3"/>
      <c r="E33" s="1"/>
    </row>
    <row r="34" spans="2:5" ht="15" hidden="1" x14ac:dyDescent="0.5">
      <c r="B34" s="1"/>
      <c r="C34" s="2"/>
      <c r="D34" s="3"/>
      <c r="E34" s="1"/>
    </row>
    <row r="35" spans="2:5" ht="15" hidden="1" x14ac:dyDescent="0.5">
      <c r="B35" s="1"/>
      <c r="C35" s="2"/>
      <c r="D35" s="3"/>
      <c r="E35" s="1"/>
    </row>
    <row r="36" spans="2:5" ht="15" hidden="1" x14ac:dyDescent="0.5">
      <c r="B36" s="1"/>
      <c r="C36" s="2"/>
      <c r="D36" s="3"/>
      <c r="E36" s="1"/>
    </row>
    <row r="37" spans="2:5" ht="15" hidden="1" x14ac:dyDescent="0.5">
      <c r="B37" s="1"/>
      <c r="C37" s="2"/>
      <c r="D37" s="3"/>
      <c r="E37" s="1"/>
    </row>
    <row r="38" spans="2:5" ht="15" hidden="1" x14ac:dyDescent="0.5">
      <c r="B38" s="1"/>
      <c r="C38" s="2"/>
      <c r="D38" s="3"/>
      <c r="E38" s="1"/>
    </row>
    <row r="39" spans="2:5" ht="15" hidden="1" x14ac:dyDescent="0.5">
      <c r="B39" s="1"/>
      <c r="C39" s="2"/>
      <c r="D39" s="3"/>
      <c r="E39" s="1"/>
    </row>
    <row r="40" spans="2:5" ht="15" hidden="1" x14ac:dyDescent="0.5">
      <c r="B40" s="1"/>
      <c r="C40" s="2"/>
      <c r="D40" s="3"/>
      <c r="E40" s="1"/>
    </row>
    <row r="41" spans="2:5" ht="15" hidden="1" x14ac:dyDescent="0.5">
      <c r="B41" s="1"/>
      <c r="C41" s="2"/>
      <c r="D41" s="3"/>
      <c r="E41" s="1"/>
    </row>
    <row r="42" spans="2:5" ht="15" hidden="1" x14ac:dyDescent="0.5">
      <c r="B42" s="1"/>
      <c r="C42" s="2"/>
      <c r="D42" s="3"/>
      <c r="E42" s="1"/>
    </row>
    <row r="43" spans="2:5" ht="15" hidden="1" x14ac:dyDescent="0.5">
      <c r="B43" s="1"/>
      <c r="C43" s="2"/>
      <c r="D43" s="3"/>
      <c r="E43" s="1"/>
    </row>
    <row r="44" spans="2:5" ht="15" hidden="1" x14ac:dyDescent="0.5">
      <c r="B44" s="1"/>
      <c r="C44" s="2"/>
      <c r="D44" s="3"/>
      <c r="E44" s="1"/>
    </row>
    <row r="45" spans="2:5" ht="15" hidden="1" x14ac:dyDescent="0.5">
      <c r="B45" s="1"/>
      <c r="C45" s="2"/>
      <c r="D45" s="3"/>
      <c r="E45" s="1"/>
    </row>
    <row r="46" spans="2:5" ht="15" hidden="1" x14ac:dyDescent="0.5">
      <c r="B46" s="1"/>
      <c r="C46" s="2"/>
      <c r="D46" s="3"/>
      <c r="E46" s="1"/>
    </row>
    <row r="47" spans="2:5" ht="15" hidden="1" x14ac:dyDescent="0.5">
      <c r="B47" s="1"/>
      <c r="C47" s="2"/>
      <c r="D47" s="3"/>
      <c r="E47" s="1"/>
    </row>
    <row r="48" spans="2:5" ht="15" hidden="1" x14ac:dyDescent="0.5">
      <c r="B48" s="1"/>
      <c r="C48" s="2"/>
      <c r="D48" s="3"/>
      <c r="E48" s="1"/>
    </row>
    <row r="49" spans="2:5" ht="15" hidden="1" x14ac:dyDescent="0.5">
      <c r="B49" s="1"/>
      <c r="C49" s="2"/>
      <c r="D49" s="3"/>
      <c r="E49" s="1"/>
    </row>
    <row r="50" spans="2:5" ht="15" hidden="1" x14ac:dyDescent="0.5">
      <c r="B50" s="1"/>
      <c r="C50" s="2"/>
      <c r="D50" s="3"/>
      <c r="E50" s="1"/>
    </row>
    <row r="51" spans="2:5" ht="15" hidden="1" x14ac:dyDescent="0.5">
      <c r="B51" s="1"/>
    </row>
    <row r="52" spans="2:5" ht="15" hidden="1" x14ac:dyDescent="0.5">
      <c r="B52" s="1"/>
    </row>
    <row r="53" spans="2:5" ht="15" hidden="1" x14ac:dyDescent="0.5">
      <c r="B53" s="1"/>
    </row>
    <row r="54" spans="2:5" ht="15" hidden="1" x14ac:dyDescent="0.5">
      <c r="B54" s="1"/>
    </row>
  </sheetData>
  <sheetProtection algorithmName="SHA-256" hashValue="Fv70/Aw9elT87/RdPW7zCuzC8rifMsEZegSe88uLLbc=" saltValue="z39ftda77au+HPOGTqPNfQ==" spinCount="100000" sheet="1" objects="1" scenarios="1" formatRows="0"/>
  <mergeCells count="9">
    <mergeCell ref="C25:E25"/>
    <mergeCell ref="C26:E26"/>
    <mergeCell ref="D20:E20"/>
    <mergeCell ref="C2:E2"/>
    <mergeCell ref="C4:E4"/>
    <mergeCell ref="C6:E6"/>
    <mergeCell ref="D8:E8"/>
    <mergeCell ref="D12:E12"/>
    <mergeCell ref="D16:E1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F1A00E-21B2-4C94-8B59-D4595F4D36D4}">
          <x14:formula1>
            <xm:f>Calculations!$C$5:$C$7</xm:f>
          </x14:formula1>
          <xm:sqref>D10 D14 D18 D22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81C53-5F3D-492C-8F16-96E58031B77A}">
  <dimension ref="A1:P54"/>
  <sheetViews>
    <sheetView showGridLines="0" zoomScaleNormal="100" workbookViewId="0"/>
  </sheetViews>
  <sheetFormatPr defaultColWidth="0" defaultRowHeight="15.6" customHeight="1" zeroHeight="1" x14ac:dyDescent="0.5"/>
  <cols>
    <col min="1" max="1" width="8.68359375" style="47" customWidth="1"/>
    <col min="2" max="2" width="2.578125" style="4" customWidth="1"/>
    <col min="3" max="3" width="12.578125" style="12" customWidth="1"/>
    <col min="4" max="4" width="35" style="6" customWidth="1"/>
    <col min="5" max="5" width="93.578125" style="4" customWidth="1"/>
    <col min="6" max="6" width="2.578125" style="50" customWidth="1"/>
    <col min="7" max="7" width="17.41796875" style="4" hidden="1" customWidth="1"/>
    <col min="8" max="8" width="14.41796875" style="4" hidden="1" customWidth="1"/>
    <col min="9" max="9" width="13.41796875" style="4" hidden="1" customWidth="1"/>
    <col min="10" max="10" width="12" style="4" hidden="1" customWidth="1"/>
    <col min="11" max="11" width="12.15625" style="4" hidden="1" customWidth="1"/>
    <col min="12" max="12" width="11.83984375" style="4" hidden="1" customWidth="1"/>
    <col min="13" max="13" width="9.83984375" style="4" hidden="1" customWidth="1"/>
    <col min="14" max="14" width="9.578125" style="4" hidden="1" customWidth="1"/>
    <col min="15" max="15" width="8.83984375" style="4" hidden="1" customWidth="1"/>
    <col min="16" max="16" width="15.83984375" style="4" hidden="1" customWidth="1"/>
    <col min="17" max="16384" width="8.68359375" style="4" hidden="1"/>
  </cols>
  <sheetData>
    <row r="1" spans="1:6" s="50" customFormat="1" ht="15" x14ac:dyDescent="0.5">
      <c r="A1" s="47"/>
      <c r="C1" s="52"/>
      <c r="D1" s="51"/>
    </row>
    <row r="2" spans="1:6" s="50" customFormat="1" ht="22.5" x14ac:dyDescent="0.75">
      <c r="A2" s="47"/>
      <c r="C2" s="104" t="s">
        <v>54</v>
      </c>
      <c r="D2" s="104"/>
      <c r="E2" s="104"/>
    </row>
    <row r="3" spans="1:6" s="50" customFormat="1" ht="12" customHeight="1" x14ac:dyDescent="0.5">
      <c r="A3" s="47"/>
      <c r="C3" s="52"/>
      <c r="D3" s="51"/>
    </row>
    <row r="4" spans="1:6" s="50" customFormat="1" ht="58" customHeight="1" x14ac:dyDescent="0.5">
      <c r="A4" s="47"/>
      <c r="C4" s="111"/>
      <c r="D4" s="111"/>
      <c r="E4" s="111"/>
    </row>
    <row r="5" spans="1:6" s="50" customFormat="1" ht="15.3" thickBot="1" x14ac:dyDescent="0.55000000000000004">
      <c r="A5" s="47"/>
      <c r="C5" s="52"/>
      <c r="D5" s="51"/>
    </row>
    <row r="6" spans="1:6" s="16" customFormat="1" ht="20.100000000000001" customHeight="1" thickBot="1" x14ac:dyDescent="0.6">
      <c r="A6" s="49"/>
      <c r="B6" s="54"/>
      <c r="C6" s="112" t="s">
        <v>57</v>
      </c>
      <c r="D6" s="113"/>
      <c r="E6" s="114"/>
      <c r="F6" s="54"/>
    </row>
    <row r="7" spans="1:6" ht="15" x14ac:dyDescent="0.5">
      <c r="B7" s="50"/>
      <c r="C7" s="13"/>
      <c r="D7" s="14"/>
      <c r="E7" s="15"/>
    </row>
    <row r="8" spans="1:6" s="16" customFormat="1" ht="45" customHeight="1" x14ac:dyDescent="0.55000000000000004">
      <c r="A8" s="49"/>
      <c r="B8" s="54"/>
      <c r="C8" s="8" t="s">
        <v>3</v>
      </c>
      <c r="D8" s="134" t="s">
        <v>122</v>
      </c>
      <c r="E8" s="135"/>
      <c r="F8" s="54"/>
    </row>
    <row r="9" spans="1:6" ht="7.5" customHeight="1" x14ac:dyDescent="0.5">
      <c r="B9" s="50"/>
      <c r="C9" s="8"/>
      <c r="D9" s="45"/>
      <c r="E9" s="46"/>
    </row>
    <row r="10" spans="1:6" ht="15" x14ac:dyDescent="0.5">
      <c r="B10" s="50"/>
      <c r="C10" s="8" t="s">
        <v>4</v>
      </c>
      <c r="D10" s="63"/>
      <c r="E10" s="7"/>
    </row>
    <row r="11" spans="1:6" ht="15" x14ac:dyDescent="0.5">
      <c r="B11" s="50"/>
      <c r="C11" s="5"/>
      <c r="E11" s="7"/>
    </row>
    <row r="12" spans="1:6" ht="15.6" customHeight="1" x14ac:dyDescent="0.5">
      <c r="B12" s="50"/>
      <c r="C12" s="8" t="s">
        <v>5</v>
      </c>
      <c r="D12" s="125" t="s">
        <v>123</v>
      </c>
      <c r="E12" s="126"/>
    </row>
    <row r="13" spans="1:6" ht="7.5" customHeight="1" x14ac:dyDescent="0.5">
      <c r="B13" s="50"/>
      <c r="C13" s="8"/>
      <c r="D13" s="45"/>
      <c r="E13" s="46"/>
    </row>
    <row r="14" spans="1:6" ht="15" x14ac:dyDescent="0.5">
      <c r="B14" s="50"/>
      <c r="C14" s="8" t="s">
        <v>4</v>
      </c>
      <c r="D14" s="63"/>
      <c r="E14" s="7"/>
    </row>
    <row r="15" spans="1:6" ht="15" x14ac:dyDescent="0.5">
      <c r="B15" s="50"/>
      <c r="C15" s="5"/>
      <c r="E15" s="7"/>
    </row>
    <row r="16" spans="1:6" ht="31" customHeight="1" x14ac:dyDescent="0.45">
      <c r="B16" s="50"/>
      <c r="C16" s="8" t="s">
        <v>6</v>
      </c>
      <c r="D16" s="129" t="s">
        <v>124</v>
      </c>
      <c r="E16" s="130"/>
    </row>
    <row r="17" spans="1:6" ht="7.5" customHeight="1" x14ac:dyDescent="0.5">
      <c r="B17" s="50"/>
      <c r="C17" s="8"/>
      <c r="D17" s="45"/>
      <c r="E17" s="46"/>
    </row>
    <row r="18" spans="1:6" ht="15" x14ac:dyDescent="0.5">
      <c r="B18" s="50"/>
      <c r="C18" s="8" t="s">
        <v>4</v>
      </c>
      <c r="D18" s="63"/>
      <c r="E18" s="7"/>
    </row>
    <row r="19" spans="1:6" ht="15" x14ac:dyDescent="0.5">
      <c r="B19" s="50"/>
      <c r="C19" s="5"/>
      <c r="E19" s="7"/>
    </row>
    <row r="20" spans="1:6" ht="15" x14ac:dyDescent="0.5">
      <c r="B20" s="50"/>
      <c r="C20" s="8" t="s">
        <v>63</v>
      </c>
      <c r="D20" s="125" t="s">
        <v>125</v>
      </c>
      <c r="E20" s="126"/>
    </row>
    <row r="21" spans="1:6" ht="7.5" customHeight="1" x14ac:dyDescent="0.5">
      <c r="B21" s="50"/>
      <c r="C21" s="8"/>
      <c r="D21" s="45"/>
      <c r="E21" s="46"/>
    </row>
    <row r="22" spans="1:6" ht="15" x14ac:dyDescent="0.5">
      <c r="B22" s="50"/>
      <c r="C22" s="8" t="s">
        <v>4</v>
      </c>
      <c r="D22" s="63"/>
      <c r="E22" s="7"/>
    </row>
    <row r="23" spans="1:6" ht="15" x14ac:dyDescent="0.5">
      <c r="B23" s="50"/>
      <c r="C23" s="5"/>
      <c r="E23" s="7"/>
    </row>
    <row r="24" spans="1:6" ht="30.6" customHeight="1" x14ac:dyDescent="0.5">
      <c r="B24" s="50"/>
      <c r="C24" s="8" t="s">
        <v>66</v>
      </c>
      <c r="D24" s="121" t="s">
        <v>74</v>
      </c>
      <c r="E24" s="122"/>
    </row>
    <row r="25" spans="1:6" ht="7.5" customHeight="1" x14ac:dyDescent="0.5">
      <c r="B25" s="50"/>
      <c r="C25" s="8"/>
      <c r="D25" s="45"/>
      <c r="E25" s="46"/>
    </row>
    <row r="26" spans="1:6" ht="15" x14ac:dyDescent="0.5">
      <c r="B26" s="50"/>
      <c r="C26" s="8" t="s">
        <v>4</v>
      </c>
      <c r="D26" s="63"/>
      <c r="E26" s="7"/>
    </row>
    <row r="27" spans="1:6" ht="15" x14ac:dyDescent="0.5">
      <c r="B27" s="50"/>
      <c r="C27" s="5"/>
      <c r="E27" s="7"/>
    </row>
    <row r="28" spans="1:6" s="16" customFormat="1" ht="60" customHeight="1" x14ac:dyDescent="0.55000000000000004">
      <c r="A28" s="49"/>
      <c r="B28" s="54"/>
      <c r="C28" s="8" t="s">
        <v>67</v>
      </c>
      <c r="D28" s="134" t="s">
        <v>126</v>
      </c>
      <c r="E28" s="135"/>
      <c r="F28" s="54"/>
    </row>
    <row r="29" spans="1:6" ht="7.5" customHeight="1" x14ac:dyDescent="0.5">
      <c r="B29" s="50"/>
      <c r="C29" s="8"/>
      <c r="D29" s="45"/>
      <c r="E29" s="46"/>
    </row>
    <row r="30" spans="1:6" ht="15" x14ac:dyDescent="0.5">
      <c r="B30" s="50"/>
      <c r="C30" s="8" t="s">
        <v>4</v>
      </c>
      <c r="D30" s="63"/>
      <c r="E30" s="7"/>
    </row>
    <row r="31" spans="1:6" ht="15" x14ac:dyDescent="0.5">
      <c r="B31" s="50"/>
      <c r="C31" s="5"/>
      <c r="E31" s="7"/>
    </row>
    <row r="32" spans="1:6" s="16" customFormat="1" ht="60" customHeight="1" x14ac:dyDescent="0.55000000000000004">
      <c r="A32" s="49"/>
      <c r="B32" s="54"/>
      <c r="C32" s="8" t="s">
        <v>68</v>
      </c>
      <c r="D32" s="134" t="s">
        <v>113</v>
      </c>
      <c r="E32" s="135"/>
      <c r="F32" s="54"/>
    </row>
    <row r="33" spans="1:6" ht="7.5" customHeight="1" x14ac:dyDescent="0.5">
      <c r="B33" s="50"/>
      <c r="C33" s="8"/>
      <c r="D33" s="45"/>
      <c r="E33" s="46"/>
    </row>
    <row r="34" spans="1:6" ht="15" x14ac:dyDescent="0.5">
      <c r="B34" s="50"/>
      <c r="C34" s="8" t="s">
        <v>4</v>
      </c>
      <c r="D34" s="63"/>
      <c r="E34" s="7"/>
    </row>
    <row r="35" spans="1:6" ht="15" x14ac:dyDescent="0.5">
      <c r="B35" s="50"/>
      <c r="C35" s="5"/>
      <c r="E35" s="7"/>
    </row>
    <row r="36" spans="1:6" ht="15" x14ac:dyDescent="0.45">
      <c r="B36" s="50"/>
      <c r="C36" s="8" t="s">
        <v>69</v>
      </c>
      <c r="D36" s="136" t="s">
        <v>92</v>
      </c>
      <c r="E36" s="137"/>
    </row>
    <row r="37" spans="1:6" ht="7.5" customHeight="1" x14ac:dyDescent="0.5">
      <c r="B37" s="50"/>
      <c r="C37" s="8"/>
      <c r="D37" s="45"/>
      <c r="E37" s="46"/>
    </row>
    <row r="38" spans="1:6" ht="15" x14ac:dyDescent="0.5">
      <c r="B38" s="50"/>
      <c r="C38" s="8" t="s">
        <v>4</v>
      </c>
      <c r="D38" s="65"/>
      <c r="E38" s="7"/>
    </row>
    <row r="39" spans="1:6" ht="15.3" thickBot="1" x14ac:dyDescent="0.55000000000000004">
      <c r="B39" s="50"/>
      <c r="C39" s="9"/>
      <c r="D39" s="10"/>
      <c r="E39" s="11"/>
    </row>
    <row r="40" spans="1:6" ht="15.3" thickBot="1" x14ac:dyDescent="0.55000000000000004">
      <c r="B40" s="50"/>
      <c r="C40" s="52"/>
      <c r="D40" s="51"/>
      <c r="E40" s="50"/>
    </row>
    <row r="41" spans="1:6" s="16" customFormat="1" ht="20.100000000000001" customHeight="1" thickBot="1" x14ac:dyDescent="0.6">
      <c r="A41" s="49"/>
      <c r="B41" s="54"/>
      <c r="C41" s="115" t="s">
        <v>111</v>
      </c>
      <c r="D41" s="116"/>
      <c r="E41" s="117"/>
      <c r="F41" s="54"/>
    </row>
    <row r="42" spans="1:6" ht="75" customHeight="1" thickBot="1" x14ac:dyDescent="0.5">
      <c r="B42" s="50"/>
      <c r="C42" s="118"/>
      <c r="D42" s="119"/>
      <c r="E42" s="120"/>
    </row>
    <row r="43" spans="1:6" ht="15" x14ac:dyDescent="0.5">
      <c r="B43" s="50"/>
      <c r="C43" s="52"/>
      <c r="D43" s="51"/>
      <c r="E43" s="50"/>
    </row>
    <row r="44" spans="1:6" ht="15" hidden="1" x14ac:dyDescent="0.5">
      <c r="B44" s="1"/>
      <c r="C44" s="2"/>
      <c r="D44" s="3"/>
      <c r="E44" s="1"/>
    </row>
    <row r="45" spans="1:6" ht="15" hidden="1" x14ac:dyDescent="0.5">
      <c r="B45" s="1"/>
      <c r="C45" s="2"/>
      <c r="D45" s="3"/>
      <c r="E45" s="1"/>
    </row>
    <row r="46" spans="1:6" ht="15" hidden="1" x14ac:dyDescent="0.5">
      <c r="B46" s="1"/>
      <c r="C46" s="2"/>
      <c r="D46" s="3"/>
      <c r="E46" s="1"/>
    </row>
    <row r="47" spans="1:6" ht="15" hidden="1" x14ac:dyDescent="0.5">
      <c r="B47" s="1"/>
      <c r="C47" s="2"/>
      <c r="D47" s="3"/>
      <c r="E47" s="1"/>
    </row>
    <row r="48" spans="1:6" ht="15" hidden="1" x14ac:dyDescent="0.5">
      <c r="B48" s="1"/>
      <c r="C48" s="2"/>
      <c r="D48" s="3"/>
      <c r="E48" s="1"/>
    </row>
    <row r="49" spans="2:5" ht="15" hidden="1" x14ac:dyDescent="0.5">
      <c r="B49" s="1"/>
      <c r="C49" s="2"/>
      <c r="D49" s="3"/>
      <c r="E49" s="1"/>
    </row>
    <row r="50" spans="2:5" ht="15" hidden="1" x14ac:dyDescent="0.5">
      <c r="B50" s="1"/>
      <c r="C50" s="2"/>
      <c r="D50" s="3"/>
      <c r="E50" s="1"/>
    </row>
    <row r="51" spans="2:5" ht="15" hidden="1" x14ac:dyDescent="0.5">
      <c r="B51" s="1"/>
      <c r="C51" s="2"/>
      <c r="D51" s="3"/>
      <c r="E51" s="1"/>
    </row>
    <row r="52" spans="2:5" ht="15" hidden="1" x14ac:dyDescent="0.5">
      <c r="B52" s="1"/>
      <c r="C52" s="2"/>
      <c r="D52" s="3"/>
      <c r="E52" s="1"/>
    </row>
    <row r="53" spans="2:5" ht="15" hidden="1" x14ac:dyDescent="0.5">
      <c r="B53" s="1"/>
      <c r="C53" s="2"/>
      <c r="D53" s="3"/>
      <c r="E53" s="1"/>
    </row>
    <row r="54" spans="2:5" ht="15" hidden="1" x14ac:dyDescent="0.5">
      <c r="B54" s="1"/>
      <c r="C54" s="2"/>
      <c r="D54" s="3"/>
      <c r="E54" s="1"/>
    </row>
  </sheetData>
  <sheetProtection algorithmName="SHA-256" hashValue="BfFTws6A0CNCWbPk4EuIT7q+OFn2vg/JWY5JQ09csDk=" saltValue="3TV3tAfvun3lkiMvpZEamA==" spinCount="100000" sheet="1" objects="1" scenarios="1" formatRows="0"/>
  <mergeCells count="13">
    <mergeCell ref="C41:E41"/>
    <mergeCell ref="C42:E42"/>
    <mergeCell ref="D16:E16"/>
    <mergeCell ref="C2:E2"/>
    <mergeCell ref="C4:E4"/>
    <mergeCell ref="C6:E6"/>
    <mergeCell ref="D8:E8"/>
    <mergeCell ref="D12:E12"/>
    <mergeCell ref="D20:E20"/>
    <mergeCell ref="D28:E28"/>
    <mergeCell ref="D24:E24"/>
    <mergeCell ref="D32:E32"/>
    <mergeCell ref="D36:E3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2920021-8AA6-439C-BF5A-B07DF7754BD2}">
          <x14:formula1>
            <xm:f>Calculations!$C$5:$C$7</xm:f>
          </x14:formula1>
          <xm:sqref>D22 D14</xm:sqref>
        </x14:dataValidation>
        <x14:dataValidation type="list" allowBlank="1" showInputMessage="1" showErrorMessage="1" xr:uid="{79F3CE57-F072-47DF-9D52-ECF76C47BD3A}">
          <x14:formula1>
            <xm:f>Calculations!$C$17:$C$19</xm:f>
          </x14:formula1>
          <xm:sqref>D18</xm:sqref>
        </x14:dataValidation>
        <x14:dataValidation type="list" allowBlank="1" showInputMessage="1" showErrorMessage="1" xr:uid="{14C00428-BAFA-4EE4-8CFD-24111E2C116F}">
          <x14:formula1>
            <xm:f>Calculations!$C$21:$C$24</xm:f>
          </x14:formula1>
          <xm:sqref>D30</xm:sqref>
        </x14:dataValidation>
        <x14:dataValidation type="list" allowBlank="1" showInputMessage="1" showErrorMessage="1" xr:uid="{FCE9CAA9-8AA7-4ADF-97E9-FF72FD55662C}">
          <x14:formula1>
            <xm:f>Calculations!$C$26:$C$29</xm:f>
          </x14:formula1>
          <xm:sqref>D34</xm:sqref>
        </x14:dataValidation>
        <x14:dataValidation type="list" allowBlank="1" showInputMessage="1" showErrorMessage="1" xr:uid="{E35B69E7-5433-4DDD-8801-F7D79378A681}">
          <x14:formula1>
            <xm:f>Calculations!$C$9:$C$11</xm:f>
          </x14:formula1>
          <xm:sqref>D38</xm:sqref>
        </x14:dataValidation>
        <x14:dataValidation type="list" allowBlank="1" showInputMessage="1" showErrorMessage="1" xr:uid="{AA21894D-E57F-4617-897D-28DA464DB809}">
          <x14:formula1>
            <xm:f>Calculations!$C$40:$C$41</xm:f>
          </x14:formula1>
          <xm:sqref>D10 D26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E26CC-4939-4BE7-8404-31EB57F6E727}">
  <dimension ref="A1:P54"/>
  <sheetViews>
    <sheetView showGridLines="0" zoomScaleNormal="100" workbookViewId="0"/>
  </sheetViews>
  <sheetFormatPr defaultColWidth="0" defaultRowHeight="0" customHeight="1" zeroHeight="1" x14ac:dyDescent="0.5"/>
  <cols>
    <col min="1" max="1" width="8.68359375" style="47" customWidth="1"/>
    <col min="2" max="2" width="2.578125" style="4" customWidth="1"/>
    <col min="3" max="3" width="12.578125" style="12" customWidth="1"/>
    <col min="4" max="4" width="35" style="6" customWidth="1"/>
    <col min="5" max="5" width="93.578125" style="4" customWidth="1"/>
    <col min="6" max="6" width="2.578125" style="50" customWidth="1"/>
    <col min="7" max="7" width="17.41796875" style="50" hidden="1" customWidth="1"/>
    <col min="8" max="8" width="14.41796875" style="50" hidden="1" customWidth="1"/>
    <col min="9" max="9" width="13.41796875" style="50" hidden="1" customWidth="1"/>
    <col min="10" max="10" width="12" style="50" hidden="1" customWidth="1"/>
    <col min="11" max="11" width="12.15625" style="50" hidden="1" customWidth="1"/>
    <col min="12" max="12" width="11.83984375" style="50" hidden="1" customWidth="1"/>
    <col min="13" max="13" width="9.83984375" style="50" hidden="1" customWidth="1"/>
    <col min="14" max="14" width="9.578125" style="50" hidden="1" customWidth="1"/>
    <col min="15" max="15" width="8.83984375" style="50" hidden="1" customWidth="1"/>
    <col min="16" max="16" width="15.83984375" style="50" hidden="1" customWidth="1"/>
    <col min="17" max="16384" width="8.68359375" style="50" hidden="1"/>
  </cols>
  <sheetData>
    <row r="1" spans="1:6" s="4" customFormat="1" ht="15" x14ac:dyDescent="0.5">
      <c r="A1" s="47"/>
      <c r="B1" s="50"/>
      <c r="C1" s="52"/>
      <c r="D1" s="51"/>
      <c r="E1" s="50"/>
      <c r="F1" s="50"/>
    </row>
    <row r="2" spans="1:6" s="4" customFormat="1" ht="22.5" x14ac:dyDescent="0.75">
      <c r="A2" s="47"/>
      <c r="B2" s="50"/>
      <c r="C2" s="104" t="s">
        <v>54</v>
      </c>
      <c r="D2" s="104"/>
      <c r="E2" s="104"/>
      <c r="F2" s="50"/>
    </row>
    <row r="3" spans="1:6" s="4" customFormat="1" ht="12" customHeight="1" x14ac:dyDescent="0.5">
      <c r="A3" s="47"/>
      <c r="B3" s="50"/>
      <c r="C3" s="52"/>
      <c r="D3" s="51"/>
      <c r="E3" s="50"/>
      <c r="F3" s="50"/>
    </row>
    <row r="4" spans="1:6" s="4" customFormat="1" ht="58" customHeight="1" x14ac:dyDescent="0.5">
      <c r="A4" s="47"/>
      <c r="B4" s="50"/>
      <c r="C4" s="111"/>
      <c r="D4" s="111"/>
      <c r="E4" s="111"/>
      <c r="F4" s="50"/>
    </row>
    <row r="5" spans="1:6" s="4" customFormat="1" ht="15.3" thickBot="1" x14ac:dyDescent="0.55000000000000004">
      <c r="A5" s="47"/>
      <c r="B5" s="50"/>
      <c r="C5" s="52"/>
      <c r="D5" s="51"/>
      <c r="E5" s="50"/>
      <c r="F5" s="50"/>
    </row>
    <row r="6" spans="1:6" s="54" customFormat="1" ht="20.100000000000001" customHeight="1" thickBot="1" x14ac:dyDescent="0.6">
      <c r="A6" s="49"/>
      <c r="C6" s="142" t="s">
        <v>58</v>
      </c>
      <c r="D6" s="143"/>
      <c r="E6" s="144"/>
    </row>
    <row r="7" spans="1:6" ht="15" x14ac:dyDescent="0.5">
      <c r="B7" s="50"/>
      <c r="C7" s="13"/>
      <c r="D7" s="14"/>
      <c r="E7" s="15"/>
    </row>
    <row r="8" spans="1:6" ht="30.6" customHeight="1" x14ac:dyDescent="0.5">
      <c r="B8" s="50"/>
      <c r="C8" s="8" t="s">
        <v>3</v>
      </c>
      <c r="D8" s="145" t="s">
        <v>196</v>
      </c>
      <c r="E8" s="126"/>
    </row>
    <row r="9" spans="1:6" ht="7.5" customHeight="1" x14ac:dyDescent="0.5">
      <c r="B9" s="50"/>
      <c r="C9" s="8"/>
      <c r="D9" s="45"/>
      <c r="E9" s="46"/>
    </row>
    <row r="10" spans="1:6" ht="15" x14ac:dyDescent="0.5">
      <c r="B10" s="50"/>
      <c r="C10" s="8" t="s">
        <v>4</v>
      </c>
      <c r="D10" s="63"/>
      <c r="E10" s="7"/>
    </row>
    <row r="11" spans="1:6" ht="15" x14ac:dyDescent="0.5">
      <c r="B11" s="50"/>
      <c r="C11" s="5"/>
      <c r="E11" s="7"/>
    </row>
    <row r="12" spans="1:6" ht="15.6" customHeight="1" x14ac:dyDescent="0.5">
      <c r="B12" s="50"/>
      <c r="C12" s="8" t="s">
        <v>5</v>
      </c>
      <c r="D12" s="140" t="s">
        <v>75</v>
      </c>
      <c r="E12" s="141"/>
    </row>
    <row r="13" spans="1:6" ht="7.5" customHeight="1" x14ac:dyDescent="0.5">
      <c r="B13" s="50"/>
      <c r="C13" s="8"/>
      <c r="D13" s="45"/>
      <c r="E13" s="46"/>
    </row>
    <row r="14" spans="1:6" ht="15" x14ac:dyDescent="0.5">
      <c r="B14" s="50"/>
      <c r="C14" s="8" t="s">
        <v>4</v>
      </c>
      <c r="D14" s="63"/>
      <c r="E14" s="7"/>
    </row>
    <row r="15" spans="1:6" ht="15" x14ac:dyDescent="0.5">
      <c r="B15" s="50"/>
      <c r="C15" s="5"/>
      <c r="E15" s="7"/>
    </row>
    <row r="16" spans="1:6" ht="15.6" customHeight="1" x14ac:dyDescent="0.5">
      <c r="B16" s="50"/>
      <c r="C16" s="8" t="s">
        <v>6</v>
      </c>
      <c r="D16" s="125" t="s">
        <v>76</v>
      </c>
      <c r="E16" s="126"/>
    </row>
    <row r="17" spans="2:5" ht="7.5" customHeight="1" x14ac:dyDescent="0.5">
      <c r="B17" s="50"/>
      <c r="C17" s="8"/>
      <c r="D17" s="45"/>
      <c r="E17" s="46"/>
    </row>
    <row r="18" spans="2:5" ht="15" x14ac:dyDescent="0.5">
      <c r="B18" s="50"/>
      <c r="C18" s="8" t="s">
        <v>4</v>
      </c>
      <c r="D18" s="63"/>
      <c r="E18" s="7"/>
    </row>
    <row r="19" spans="2:5" ht="15" x14ac:dyDescent="0.5">
      <c r="B19" s="50"/>
      <c r="C19" s="5"/>
      <c r="E19" s="7"/>
    </row>
    <row r="20" spans="2:5" ht="15" x14ac:dyDescent="0.5">
      <c r="B20" s="50"/>
      <c r="C20" s="8" t="s">
        <v>63</v>
      </c>
      <c r="D20" s="138" t="s">
        <v>137</v>
      </c>
      <c r="E20" s="139"/>
    </row>
    <row r="21" spans="2:5" ht="7.5" customHeight="1" x14ac:dyDescent="0.5">
      <c r="B21" s="50"/>
      <c r="C21" s="8"/>
      <c r="D21" s="45"/>
      <c r="E21" s="46"/>
    </row>
    <row r="22" spans="2:5" ht="15" x14ac:dyDescent="0.5">
      <c r="B22" s="50"/>
      <c r="C22" s="8" t="s">
        <v>4</v>
      </c>
      <c r="D22" s="63"/>
      <c r="E22" s="7"/>
    </row>
    <row r="23" spans="2:5" ht="15" x14ac:dyDescent="0.5">
      <c r="B23" s="50"/>
      <c r="C23" s="5"/>
      <c r="E23" s="7"/>
    </row>
    <row r="24" spans="2:5" ht="15" x14ac:dyDescent="0.5">
      <c r="B24" s="50"/>
      <c r="C24" s="8" t="s">
        <v>66</v>
      </c>
      <c r="D24" s="140" t="s">
        <v>127</v>
      </c>
      <c r="E24" s="141"/>
    </row>
    <row r="25" spans="2:5" ht="7.5" customHeight="1" x14ac:dyDescent="0.5">
      <c r="B25" s="50"/>
      <c r="C25" s="8"/>
      <c r="D25" s="45"/>
      <c r="E25" s="46"/>
    </row>
    <row r="26" spans="2:5" ht="15" x14ac:dyDescent="0.5">
      <c r="B26" s="50"/>
      <c r="C26" s="8" t="s">
        <v>4</v>
      </c>
      <c r="D26" s="63"/>
      <c r="E26" s="7"/>
    </row>
    <row r="27" spans="2:5" ht="15.3" thickBot="1" x14ac:dyDescent="0.55000000000000004">
      <c r="B27" s="50"/>
      <c r="C27" s="9"/>
      <c r="D27" s="10"/>
      <c r="E27" s="11"/>
    </row>
    <row r="28" spans="2:5" ht="15.3" thickBot="1" x14ac:dyDescent="0.55000000000000004">
      <c r="B28" s="50"/>
      <c r="C28" s="52"/>
      <c r="D28" s="51"/>
      <c r="E28" s="50"/>
    </row>
    <row r="29" spans="2:5" ht="20.100000000000001" customHeight="1" thickBot="1" x14ac:dyDescent="0.5">
      <c r="B29" s="50"/>
      <c r="C29" s="115" t="s">
        <v>111</v>
      </c>
      <c r="D29" s="116"/>
      <c r="E29" s="117"/>
    </row>
    <row r="30" spans="2:5" ht="75" customHeight="1" thickBot="1" x14ac:dyDescent="0.5">
      <c r="B30" s="50"/>
      <c r="C30" s="118"/>
      <c r="D30" s="119"/>
      <c r="E30" s="120"/>
    </row>
    <row r="31" spans="2:5" ht="15" x14ac:dyDescent="0.5">
      <c r="B31" s="50"/>
      <c r="C31" s="52"/>
      <c r="D31" s="51"/>
      <c r="E31" s="50"/>
    </row>
    <row r="32" spans="2:5" ht="15" hidden="1" x14ac:dyDescent="0.5">
      <c r="B32" s="50"/>
      <c r="C32" s="2"/>
      <c r="D32" s="3"/>
      <c r="E32" s="1"/>
    </row>
    <row r="33" spans="1:5" s="54" customFormat="1" ht="20.100000000000001" hidden="1" customHeight="1" x14ac:dyDescent="0.5">
      <c r="A33" s="49"/>
      <c r="C33" s="2"/>
      <c r="D33" s="3"/>
      <c r="E33" s="1"/>
    </row>
    <row r="34" spans="1:5" ht="75" hidden="1" customHeight="1" x14ac:dyDescent="0.5">
      <c r="B34" s="50"/>
      <c r="C34" s="2"/>
      <c r="D34" s="3"/>
      <c r="E34" s="1"/>
    </row>
    <row r="35" spans="1:5" ht="15" hidden="1" x14ac:dyDescent="0.5">
      <c r="B35" s="50"/>
      <c r="C35" s="2"/>
      <c r="D35" s="3"/>
      <c r="E35" s="1"/>
    </row>
    <row r="36" spans="1:5" ht="15" hidden="1" x14ac:dyDescent="0.5">
      <c r="B36" s="1"/>
      <c r="C36" s="2"/>
      <c r="D36" s="3"/>
      <c r="E36" s="1"/>
    </row>
    <row r="37" spans="1:5" ht="15" hidden="1" x14ac:dyDescent="0.5">
      <c r="B37" s="1"/>
      <c r="C37" s="2"/>
      <c r="D37" s="3"/>
      <c r="E37" s="1"/>
    </row>
    <row r="38" spans="1:5" ht="15" hidden="1" x14ac:dyDescent="0.5">
      <c r="B38" s="1"/>
      <c r="C38" s="2"/>
      <c r="D38" s="3"/>
      <c r="E38" s="1"/>
    </row>
    <row r="39" spans="1:5" ht="15" hidden="1" x14ac:dyDescent="0.5">
      <c r="B39" s="1"/>
      <c r="C39" s="2"/>
      <c r="D39" s="3"/>
      <c r="E39" s="1"/>
    </row>
    <row r="40" spans="1:5" ht="15" hidden="1" x14ac:dyDescent="0.5">
      <c r="B40" s="1"/>
      <c r="C40" s="2"/>
      <c r="D40" s="3"/>
      <c r="E40" s="1"/>
    </row>
    <row r="41" spans="1:5" ht="15" hidden="1" x14ac:dyDescent="0.5">
      <c r="B41" s="1"/>
      <c r="C41" s="2"/>
      <c r="D41" s="3"/>
      <c r="E41" s="1"/>
    </row>
    <row r="42" spans="1:5" ht="15" hidden="1" x14ac:dyDescent="0.5">
      <c r="B42" s="1"/>
      <c r="C42" s="2"/>
      <c r="D42" s="3"/>
      <c r="E42" s="1"/>
    </row>
    <row r="43" spans="1:5" ht="15" hidden="1" x14ac:dyDescent="0.5">
      <c r="B43" s="1"/>
      <c r="C43" s="2"/>
      <c r="D43" s="3"/>
      <c r="E43" s="1"/>
    </row>
    <row r="44" spans="1:5" ht="15" hidden="1" x14ac:dyDescent="0.5">
      <c r="B44" s="1"/>
      <c r="C44" s="2"/>
      <c r="D44" s="3"/>
      <c r="E44" s="1"/>
    </row>
    <row r="45" spans="1:5" ht="15" hidden="1" x14ac:dyDescent="0.5">
      <c r="B45" s="1"/>
      <c r="C45" s="2"/>
      <c r="D45" s="3"/>
      <c r="E45" s="1"/>
    </row>
    <row r="46" spans="1:5" ht="15" hidden="1" x14ac:dyDescent="0.5">
      <c r="B46" s="1"/>
      <c r="C46" s="2"/>
      <c r="D46" s="3"/>
      <c r="E46" s="1"/>
    </row>
    <row r="47" spans="1:5" ht="15" hidden="1" x14ac:dyDescent="0.5">
      <c r="B47" s="1"/>
      <c r="C47" s="2"/>
      <c r="D47" s="3"/>
      <c r="E47" s="1"/>
    </row>
    <row r="48" spans="1:5" ht="15" hidden="1" x14ac:dyDescent="0.5">
      <c r="B48" s="1"/>
      <c r="C48" s="2"/>
      <c r="D48" s="3"/>
      <c r="E48" s="1"/>
    </row>
    <row r="49" spans="2:5" ht="15" hidden="1" x14ac:dyDescent="0.5">
      <c r="B49" s="1"/>
      <c r="C49" s="2"/>
      <c r="D49" s="3"/>
      <c r="E49" s="1"/>
    </row>
    <row r="50" spans="2:5" ht="15" hidden="1" x14ac:dyDescent="0.5">
      <c r="B50" s="1"/>
      <c r="C50" s="2"/>
      <c r="D50" s="3"/>
      <c r="E50" s="1"/>
    </row>
    <row r="51" spans="2:5" ht="15" hidden="1" x14ac:dyDescent="0.5">
      <c r="B51" s="1"/>
    </row>
    <row r="52" spans="2:5" ht="15" hidden="1" x14ac:dyDescent="0.5">
      <c r="B52" s="1"/>
    </row>
    <row r="53" spans="2:5" ht="15" hidden="1" x14ac:dyDescent="0.5">
      <c r="B53" s="1"/>
    </row>
    <row r="54" spans="2:5" ht="15" hidden="1" x14ac:dyDescent="0.5">
      <c r="B54" s="1"/>
    </row>
  </sheetData>
  <sheetProtection algorithmName="SHA-256" hashValue="UqRs/+7qLiLVmRlgU09JvzbO+fIc8x95eZwidE4RgM8=" saltValue="QfXYO/25STm3CkFclDZqgQ==" spinCount="100000" sheet="1" objects="1" scenarios="1" formatRows="0"/>
  <mergeCells count="10">
    <mergeCell ref="C2:E2"/>
    <mergeCell ref="C4:E4"/>
    <mergeCell ref="C6:E6"/>
    <mergeCell ref="D8:E8"/>
    <mergeCell ref="D12:E12"/>
    <mergeCell ref="C29:E29"/>
    <mergeCell ref="C30:E30"/>
    <mergeCell ref="D16:E16"/>
    <mergeCell ref="D20:E20"/>
    <mergeCell ref="D24:E24"/>
  </mergeCells>
  <hyperlinks>
    <hyperlink ref="D20:E20" r:id="rId1" location="_Freedom_of_Information:~:text=FOI%20reference%20number,other%20than%20HTML" display="Does your agency use the OAIC’s sample disclosure log table? " xr:uid="{E1E85F09-3B32-45FB-8AF6-ABEA3FA7BA3E}"/>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F3E5A0B-C949-438E-BB98-7267902F4942}">
          <x14:formula1>
            <xm:f>Calculations!$C$5:$C$7</xm:f>
          </x14:formula1>
          <xm:sqref>D10 D26</xm:sqref>
        </x14:dataValidation>
        <x14:dataValidation type="list" allowBlank="1" showInputMessage="1" showErrorMessage="1" xr:uid="{5889A311-F547-43BD-8F32-2B8728543284}">
          <x14:formula1>
            <xm:f>Calculations!$C$40:$C$41</xm:f>
          </x14:formula1>
          <xm:sqref>D14 D18 D22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DE65-CB9E-47C8-BD17-CA1505D5F313}">
  <dimension ref="A1:P54"/>
  <sheetViews>
    <sheetView showGridLines="0" zoomScaleNormal="100" workbookViewId="0">
      <selection activeCell="D24" sqref="D24:E24"/>
    </sheetView>
  </sheetViews>
  <sheetFormatPr defaultColWidth="0" defaultRowHeight="15.6" customHeight="1" zeroHeight="1" x14ac:dyDescent="0.5"/>
  <cols>
    <col min="1" max="1" width="8.68359375" style="47" customWidth="1"/>
    <col min="2" max="2" width="2.578125" style="4" customWidth="1"/>
    <col min="3" max="3" width="12.578125" style="12" customWidth="1"/>
    <col min="4" max="4" width="35" style="6" customWidth="1"/>
    <col min="5" max="5" width="93.578125" style="4" customWidth="1"/>
    <col min="6" max="6" width="2.578125" style="1" customWidth="1"/>
    <col min="7" max="7" width="17.41796875" style="4" hidden="1" customWidth="1"/>
    <col min="8" max="8" width="14.41796875" style="4" hidden="1" customWidth="1"/>
    <col min="9" max="9" width="13.41796875" style="4" hidden="1" customWidth="1"/>
    <col min="10" max="10" width="12" style="4" hidden="1" customWidth="1"/>
    <col min="11" max="11" width="12.15625" style="4" hidden="1" customWidth="1"/>
    <col min="12" max="12" width="11.83984375" style="4" hidden="1" customWidth="1"/>
    <col min="13" max="13" width="9.83984375" style="4" hidden="1" customWidth="1"/>
    <col min="14" max="14" width="9.578125" style="4" hidden="1" customWidth="1"/>
    <col min="15" max="15" width="8.83984375" style="4" hidden="1" customWidth="1"/>
    <col min="16" max="16" width="15.83984375" style="4" hidden="1" customWidth="1"/>
    <col min="17" max="16384" width="8.68359375" style="4" hidden="1"/>
  </cols>
  <sheetData>
    <row r="1" spans="1:6" ht="15" x14ac:dyDescent="0.5">
      <c r="B1" s="50"/>
      <c r="C1" s="52"/>
      <c r="D1" s="51"/>
      <c r="E1" s="50"/>
      <c r="F1" s="50"/>
    </row>
    <row r="2" spans="1:6" ht="22.5" x14ac:dyDescent="0.75">
      <c r="B2" s="50"/>
      <c r="C2" s="104" t="s">
        <v>54</v>
      </c>
      <c r="D2" s="104"/>
      <c r="E2" s="104"/>
      <c r="F2" s="50"/>
    </row>
    <row r="3" spans="1:6" ht="12" customHeight="1" x14ac:dyDescent="0.5">
      <c r="B3" s="50"/>
      <c r="C3" s="52"/>
      <c r="D3" s="51"/>
      <c r="E3" s="50"/>
      <c r="F3" s="50"/>
    </row>
    <row r="4" spans="1:6" ht="58" customHeight="1" x14ac:dyDescent="0.5">
      <c r="B4" s="50"/>
      <c r="C4" s="111"/>
      <c r="D4" s="111"/>
      <c r="E4" s="111"/>
      <c r="F4" s="50"/>
    </row>
    <row r="5" spans="1:6" ht="15.3" thickBot="1" x14ac:dyDescent="0.55000000000000004">
      <c r="B5" s="50"/>
      <c r="C5" s="52"/>
      <c r="D5" s="51"/>
      <c r="E5" s="50"/>
      <c r="F5" s="50"/>
    </row>
    <row r="6" spans="1:6" s="54" customFormat="1" ht="20.100000000000001" customHeight="1" thickBot="1" x14ac:dyDescent="0.6">
      <c r="A6" s="49"/>
      <c r="C6" s="112" t="s">
        <v>59</v>
      </c>
      <c r="D6" s="113"/>
      <c r="E6" s="114"/>
    </row>
    <row r="7" spans="1:6" s="50" customFormat="1" ht="15" x14ac:dyDescent="0.5">
      <c r="A7" s="47"/>
      <c r="C7" s="13"/>
      <c r="D7" s="14"/>
      <c r="E7" s="15"/>
    </row>
    <row r="8" spans="1:6" s="50" customFormat="1" ht="15.6" customHeight="1" x14ac:dyDescent="0.5">
      <c r="A8" s="47"/>
      <c r="C8" s="8" t="s">
        <v>3</v>
      </c>
      <c r="D8" s="125" t="s">
        <v>141</v>
      </c>
      <c r="E8" s="126"/>
    </row>
    <row r="9" spans="1:6" s="50" customFormat="1" ht="7.5" customHeight="1" x14ac:dyDescent="0.5">
      <c r="A9" s="47"/>
      <c r="C9" s="8"/>
      <c r="D9" s="45"/>
      <c r="E9" s="46"/>
    </row>
    <row r="10" spans="1:6" s="50" customFormat="1" ht="15" x14ac:dyDescent="0.5">
      <c r="A10" s="47"/>
      <c r="C10" s="8" t="s">
        <v>4</v>
      </c>
      <c r="D10" s="63"/>
      <c r="E10" s="7"/>
    </row>
    <row r="11" spans="1:6" s="50" customFormat="1" ht="15" x14ac:dyDescent="0.5">
      <c r="A11" s="47"/>
      <c r="C11" s="5"/>
      <c r="D11" s="6"/>
      <c r="E11" s="7"/>
    </row>
    <row r="12" spans="1:6" s="50" customFormat="1" ht="15.6" customHeight="1" x14ac:dyDescent="0.5">
      <c r="A12" s="47"/>
      <c r="C12" s="8" t="s">
        <v>5</v>
      </c>
      <c r="D12" s="140" t="s">
        <v>197</v>
      </c>
      <c r="E12" s="141"/>
    </row>
    <row r="13" spans="1:6" s="50" customFormat="1" ht="7.5" customHeight="1" x14ac:dyDescent="0.5">
      <c r="A13" s="47"/>
      <c r="C13" s="8"/>
      <c r="D13" s="45"/>
      <c r="E13" s="46"/>
    </row>
    <row r="14" spans="1:6" s="50" customFormat="1" ht="15" x14ac:dyDescent="0.5">
      <c r="A14" s="47"/>
      <c r="C14" s="8" t="s">
        <v>4</v>
      </c>
      <c r="D14" s="63"/>
      <c r="E14" s="7"/>
    </row>
    <row r="15" spans="1:6" s="50" customFormat="1" ht="15" x14ac:dyDescent="0.5">
      <c r="A15" s="47"/>
      <c r="C15" s="5"/>
      <c r="D15" s="6"/>
      <c r="E15" s="7"/>
    </row>
    <row r="16" spans="1:6" s="54" customFormat="1" ht="45" customHeight="1" x14ac:dyDescent="0.55000000000000004">
      <c r="A16" s="49"/>
      <c r="C16" s="8" t="s">
        <v>6</v>
      </c>
      <c r="D16" s="134" t="s">
        <v>128</v>
      </c>
      <c r="E16" s="135"/>
    </row>
    <row r="17" spans="1:5" s="50" customFormat="1" ht="7.5" customHeight="1" x14ac:dyDescent="0.5">
      <c r="A17" s="47"/>
      <c r="C17" s="8"/>
      <c r="D17" s="45"/>
      <c r="E17" s="46"/>
    </row>
    <row r="18" spans="1:5" s="50" customFormat="1" ht="15" x14ac:dyDescent="0.5">
      <c r="A18" s="47"/>
      <c r="C18" s="8" t="s">
        <v>4</v>
      </c>
      <c r="D18" s="63"/>
      <c r="E18" s="7"/>
    </row>
    <row r="19" spans="1:5" s="50" customFormat="1" ht="15" x14ac:dyDescent="0.5">
      <c r="A19" s="47"/>
      <c r="C19" s="5"/>
      <c r="D19" s="6"/>
      <c r="E19" s="7"/>
    </row>
    <row r="20" spans="1:5" s="50" customFormat="1" ht="15" x14ac:dyDescent="0.5">
      <c r="A20" s="47"/>
      <c r="C20" s="8" t="s">
        <v>63</v>
      </c>
      <c r="D20" s="125" t="s">
        <v>77</v>
      </c>
      <c r="E20" s="126"/>
    </row>
    <row r="21" spans="1:5" s="50" customFormat="1" ht="7.5" customHeight="1" x14ac:dyDescent="0.5">
      <c r="A21" s="47"/>
      <c r="C21" s="8"/>
      <c r="D21" s="45"/>
      <c r="E21" s="46"/>
    </row>
    <row r="22" spans="1:5" s="50" customFormat="1" ht="15" x14ac:dyDescent="0.5">
      <c r="A22" s="47"/>
      <c r="C22" s="8" t="s">
        <v>4</v>
      </c>
      <c r="D22" s="63"/>
      <c r="E22" s="7"/>
    </row>
    <row r="23" spans="1:5" s="50" customFormat="1" ht="15" x14ac:dyDescent="0.5">
      <c r="A23" s="47"/>
      <c r="C23" s="5"/>
      <c r="D23" s="6"/>
      <c r="E23" s="7"/>
    </row>
    <row r="24" spans="1:5" s="50" customFormat="1" ht="31" customHeight="1" x14ac:dyDescent="0.5">
      <c r="A24" s="47"/>
      <c r="C24" s="8" t="s">
        <v>66</v>
      </c>
      <c r="D24" s="145" t="s">
        <v>138</v>
      </c>
      <c r="E24" s="146"/>
    </row>
    <row r="25" spans="1:5" s="50" customFormat="1" ht="7.5" customHeight="1" x14ac:dyDescent="0.5">
      <c r="A25" s="47"/>
      <c r="C25" s="8"/>
      <c r="D25" s="45"/>
      <c r="E25" s="46"/>
    </row>
    <row r="26" spans="1:5" s="50" customFormat="1" ht="15" x14ac:dyDescent="0.5">
      <c r="A26" s="47"/>
      <c r="C26" s="8" t="s">
        <v>4</v>
      </c>
      <c r="D26" s="63"/>
      <c r="E26" s="7"/>
    </row>
    <row r="27" spans="1:5" s="50" customFormat="1" ht="15.3" thickBot="1" x14ac:dyDescent="0.55000000000000004">
      <c r="A27" s="47"/>
      <c r="C27" s="9"/>
      <c r="D27" s="10"/>
      <c r="E27" s="11"/>
    </row>
    <row r="28" spans="1:5" s="50" customFormat="1" ht="15.3" thickBot="1" x14ac:dyDescent="0.55000000000000004">
      <c r="A28" s="47"/>
      <c r="C28" s="52"/>
      <c r="D28" s="51"/>
    </row>
    <row r="29" spans="1:5" s="53" customFormat="1" ht="20.100000000000001" customHeight="1" thickBot="1" x14ac:dyDescent="0.6">
      <c r="A29" s="48"/>
      <c r="C29" s="115" t="s">
        <v>111</v>
      </c>
      <c r="D29" s="116"/>
      <c r="E29" s="117"/>
    </row>
    <row r="30" spans="1:5" s="50" customFormat="1" ht="75" customHeight="1" thickBot="1" x14ac:dyDescent="0.5">
      <c r="A30" s="47"/>
      <c r="C30" s="118"/>
      <c r="D30" s="119"/>
      <c r="E30" s="120"/>
    </row>
    <row r="31" spans="1:5" s="50" customFormat="1" ht="15" x14ac:dyDescent="0.5">
      <c r="A31" s="47"/>
      <c r="C31" s="52"/>
      <c r="D31" s="51"/>
    </row>
    <row r="32" spans="1:5" ht="15" hidden="1" x14ac:dyDescent="0.5">
      <c r="B32" s="1"/>
      <c r="C32" s="2"/>
      <c r="D32" s="3"/>
      <c r="E32" s="1"/>
    </row>
    <row r="33" spans="2:5" ht="15" hidden="1" x14ac:dyDescent="0.5">
      <c r="B33" s="1"/>
      <c r="C33" s="2"/>
      <c r="D33" s="3"/>
      <c r="E33" s="1"/>
    </row>
    <row r="34" spans="2:5" ht="15" hidden="1" x14ac:dyDescent="0.5">
      <c r="B34" s="1"/>
      <c r="C34" s="2"/>
      <c r="D34" s="3"/>
      <c r="E34" s="1"/>
    </row>
    <row r="35" spans="2:5" ht="15" hidden="1" x14ac:dyDescent="0.5">
      <c r="B35" s="1"/>
      <c r="C35" s="2"/>
      <c r="D35" s="3"/>
      <c r="E35" s="1"/>
    </row>
    <row r="36" spans="2:5" ht="15" hidden="1" x14ac:dyDescent="0.5">
      <c r="B36" s="1"/>
      <c r="C36" s="2"/>
      <c r="D36" s="3"/>
      <c r="E36" s="1"/>
    </row>
    <row r="37" spans="2:5" ht="15" hidden="1" x14ac:dyDescent="0.5">
      <c r="B37" s="1"/>
      <c r="C37" s="2"/>
      <c r="D37" s="3"/>
      <c r="E37" s="1"/>
    </row>
    <row r="38" spans="2:5" ht="15" hidden="1" x14ac:dyDescent="0.5">
      <c r="B38" s="1"/>
      <c r="C38" s="2"/>
      <c r="D38" s="3"/>
      <c r="E38" s="1"/>
    </row>
    <row r="39" spans="2:5" ht="15" hidden="1" x14ac:dyDescent="0.5">
      <c r="B39" s="1"/>
      <c r="C39" s="2"/>
      <c r="D39" s="3"/>
      <c r="E39" s="1"/>
    </row>
    <row r="40" spans="2:5" ht="15" hidden="1" x14ac:dyDescent="0.5">
      <c r="B40" s="1"/>
      <c r="C40" s="2"/>
      <c r="D40" s="3"/>
      <c r="E40" s="1"/>
    </row>
    <row r="41" spans="2:5" ht="15" hidden="1" x14ac:dyDescent="0.5">
      <c r="B41" s="1"/>
      <c r="C41" s="2"/>
      <c r="D41" s="3"/>
      <c r="E41" s="1"/>
    </row>
    <row r="42" spans="2:5" ht="15" hidden="1" x14ac:dyDescent="0.5">
      <c r="B42" s="1"/>
      <c r="C42" s="2"/>
      <c r="D42" s="3"/>
      <c r="E42" s="1"/>
    </row>
    <row r="43" spans="2:5" ht="15" hidden="1" x14ac:dyDescent="0.5">
      <c r="B43" s="1"/>
      <c r="C43" s="2"/>
      <c r="D43" s="3"/>
      <c r="E43" s="1"/>
    </row>
    <row r="44" spans="2:5" ht="15" hidden="1" x14ac:dyDescent="0.5">
      <c r="B44" s="1"/>
      <c r="C44" s="2"/>
      <c r="D44" s="3"/>
      <c r="E44" s="1"/>
    </row>
    <row r="45" spans="2:5" ht="15" hidden="1" x14ac:dyDescent="0.5">
      <c r="B45" s="1"/>
      <c r="C45" s="2"/>
      <c r="D45" s="3"/>
      <c r="E45" s="1"/>
    </row>
    <row r="46" spans="2:5" ht="15" hidden="1" x14ac:dyDescent="0.5">
      <c r="B46" s="1"/>
      <c r="C46" s="2"/>
      <c r="D46" s="3"/>
      <c r="E46" s="1"/>
    </row>
    <row r="47" spans="2:5" ht="15" hidden="1" x14ac:dyDescent="0.5">
      <c r="B47" s="1"/>
      <c r="C47" s="2"/>
      <c r="D47" s="3"/>
      <c r="E47" s="1"/>
    </row>
    <row r="48" spans="2:5" ht="15" hidden="1" x14ac:dyDescent="0.5">
      <c r="B48" s="1"/>
      <c r="C48" s="2"/>
      <c r="D48" s="3"/>
      <c r="E48" s="1"/>
    </row>
    <row r="49" spans="2:5" ht="15" hidden="1" x14ac:dyDescent="0.5">
      <c r="B49" s="1"/>
      <c r="C49" s="2"/>
      <c r="D49" s="3"/>
      <c r="E49" s="1"/>
    </row>
    <row r="50" spans="2:5" ht="15" hidden="1" x14ac:dyDescent="0.5">
      <c r="B50" s="1"/>
      <c r="C50" s="2"/>
      <c r="D50" s="3"/>
      <c r="E50" s="1"/>
    </row>
    <row r="51" spans="2:5" ht="15" hidden="1" x14ac:dyDescent="0.5">
      <c r="B51" s="1"/>
      <c r="C51" s="2"/>
      <c r="D51" s="3"/>
      <c r="E51" s="1"/>
    </row>
    <row r="52" spans="2:5" ht="15" hidden="1" x14ac:dyDescent="0.5">
      <c r="B52" s="1"/>
      <c r="C52" s="2"/>
      <c r="D52" s="3"/>
      <c r="E52" s="1"/>
    </row>
    <row r="53" spans="2:5" ht="15" hidden="1" x14ac:dyDescent="0.5">
      <c r="B53" s="1"/>
      <c r="C53" s="2"/>
      <c r="D53" s="3"/>
      <c r="E53" s="1"/>
    </row>
    <row r="54" spans="2:5" ht="15" hidden="1" x14ac:dyDescent="0.5">
      <c r="B54" s="1"/>
      <c r="C54" s="2"/>
      <c r="D54" s="3"/>
      <c r="E54" s="1"/>
    </row>
  </sheetData>
  <sheetProtection algorithmName="SHA-256" hashValue="WFURPshMgaiQX2AxD3DYEzBOkwjlmp+LIhVRkF6XiEo=" saltValue="2Rboq/+5s4oYAcM8rigvBg==" spinCount="100000" sheet="1" objects="1" scenarios="1" formatRows="0"/>
  <mergeCells count="10">
    <mergeCell ref="C29:E29"/>
    <mergeCell ref="C30:E30"/>
    <mergeCell ref="D20:E20"/>
    <mergeCell ref="D24:E24"/>
    <mergeCell ref="C2:E2"/>
    <mergeCell ref="C4:E4"/>
    <mergeCell ref="C6:E6"/>
    <mergeCell ref="D8:E8"/>
    <mergeCell ref="D12:E12"/>
    <mergeCell ref="D16:E1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7632A31-C645-4E1C-B9D3-21907A0DC328}">
          <x14:formula1>
            <xm:f>Calculations!$C$5:$C$7</xm:f>
          </x14:formula1>
          <xm:sqref>D26 D14 D18</xm:sqref>
        </x14:dataValidation>
        <x14:dataValidation type="list" allowBlank="1" showInputMessage="1" showErrorMessage="1" xr:uid="{7B3094D6-18AE-4A90-A641-8BC63B51DCC1}">
          <x14:formula1>
            <xm:f>Calculations!$C$40:$C$41</xm:f>
          </x14:formula1>
          <xm:sqref>D10 D22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5954B-28DC-497A-92EA-EA53F97F9E2D}">
  <dimension ref="A1:P54"/>
  <sheetViews>
    <sheetView showGridLines="0" zoomScaleNormal="100" workbookViewId="0">
      <selection activeCell="D33" sqref="D33"/>
    </sheetView>
  </sheetViews>
  <sheetFormatPr defaultColWidth="0" defaultRowHeight="15.6" customHeight="1" zeroHeight="1" x14ac:dyDescent="0.5"/>
  <cols>
    <col min="1" max="1" width="8.68359375" style="47" customWidth="1"/>
    <col min="2" max="2" width="2.578125" style="4" customWidth="1"/>
    <col min="3" max="3" width="12.578125" style="12" customWidth="1"/>
    <col min="4" max="4" width="35" style="6" customWidth="1"/>
    <col min="5" max="5" width="93.578125" style="4" customWidth="1"/>
    <col min="6" max="6" width="2.578125" style="1" customWidth="1"/>
    <col min="7" max="7" width="17.41796875" style="4" hidden="1" customWidth="1"/>
    <col min="8" max="8" width="14.41796875" style="4" hidden="1" customWidth="1"/>
    <col min="9" max="9" width="13.41796875" style="4" hidden="1" customWidth="1"/>
    <col min="10" max="10" width="12" style="4" hidden="1" customWidth="1"/>
    <col min="11" max="11" width="12.15625" style="4" hidden="1" customWidth="1"/>
    <col min="12" max="12" width="11.83984375" style="4" hidden="1" customWidth="1"/>
    <col min="13" max="13" width="9.83984375" style="4" hidden="1" customWidth="1"/>
    <col min="14" max="14" width="9.578125" style="4" hidden="1" customWidth="1"/>
    <col min="15" max="15" width="8.83984375" style="4" hidden="1" customWidth="1"/>
    <col min="16" max="16" width="15.83984375" style="4" hidden="1" customWidth="1"/>
    <col min="17" max="16384" width="8.68359375" style="4" hidden="1"/>
  </cols>
  <sheetData>
    <row r="1" spans="1:6" ht="15" x14ac:dyDescent="0.5">
      <c r="B1" s="50"/>
      <c r="C1" s="52"/>
      <c r="D1" s="51"/>
      <c r="E1" s="50"/>
      <c r="F1" s="50"/>
    </row>
    <row r="2" spans="1:6" ht="22.5" x14ac:dyDescent="0.75">
      <c r="B2" s="50"/>
      <c r="C2" s="104" t="s">
        <v>54</v>
      </c>
      <c r="D2" s="104"/>
      <c r="E2" s="104"/>
      <c r="F2" s="50"/>
    </row>
    <row r="3" spans="1:6" ht="12" customHeight="1" x14ac:dyDescent="0.5">
      <c r="B3" s="50"/>
      <c r="C3" s="52"/>
      <c r="D3" s="51"/>
      <c r="E3" s="50"/>
      <c r="F3" s="50"/>
    </row>
    <row r="4" spans="1:6" ht="58" customHeight="1" x14ac:dyDescent="0.5">
      <c r="B4" s="50"/>
      <c r="C4" s="111"/>
      <c r="D4" s="111"/>
      <c r="E4" s="111"/>
      <c r="F4" s="50"/>
    </row>
    <row r="5" spans="1:6" ht="15.3" thickBot="1" x14ac:dyDescent="0.55000000000000004">
      <c r="B5" s="50"/>
      <c r="C5" s="52"/>
      <c r="D5" s="51"/>
      <c r="E5" s="50"/>
      <c r="F5" s="50"/>
    </row>
    <row r="6" spans="1:6" s="54" customFormat="1" ht="20.100000000000001" customHeight="1" thickBot="1" x14ac:dyDescent="0.6">
      <c r="A6" s="49"/>
      <c r="C6" s="112" t="s">
        <v>60</v>
      </c>
      <c r="D6" s="113"/>
      <c r="E6" s="114"/>
    </row>
    <row r="7" spans="1:6" s="50" customFormat="1" ht="15" x14ac:dyDescent="0.5">
      <c r="A7" s="47"/>
      <c r="C7" s="13"/>
      <c r="D7" s="14"/>
      <c r="E7" s="15"/>
    </row>
    <row r="8" spans="1:6" s="50" customFormat="1" ht="15" customHeight="1" x14ac:dyDescent="0.5">
      <c r="A8" s="47"/>
      <c r="C8" s="8" t="s">
        <v>3</v>
      </c>
      <c r="D8" s="125" t="s">
        <v>78</v>
      </c>
      <c r="E8" s="126"/>
    </row>
    <row r="9" spans="1:6" s="50" customFormat="1" ht="7.5" customHeight="1" x14ac:dyDescent="0.5">
      <c r="A9" s="47"/>
      <c r="C9" s="8"/>
      <c r="D9" s="45"/>
      <c r="E9" s="46"/>
    </row>
    <row r="10" spans="1:6" s="50" customFormat="1" ht="15" x14ac:dyDescent="0.5">
      <c r="A10" s="47"/>
      <c r="C10" s="8" t="s">
        <v>4</v>
      </c>
      <c r="D10" s="63"/>
      <c r="E10" s="7"/>
    </row>
    <row r="11" spans="1:6" s="50" customFormat="1" ht="15" x14ac:dyDescent="0.5">
      <c r="A11" s="47"/>
      <c r="C11" s="5"/>
      <c r="D11" s="6"/>
      <c r="E11" s="7"/>
    </row>
    <row r="12" spans="1:6" s="50" customFormat="1" ht="30.6" customHeight="1" x14ac:dyDescent="0.5">
      <c r="A12" s="47"/>
      <c r="C12" s="8" t="s">
        <v>5</v>
      </c>
      <c r="D12" s="147" t="s">
        <v>139</v>
      </c>
      <c r="E12" s="148"/>
    </row>
    <row r="13" spans="1:6" s="50" customFormat="1" ht="7.5" customHeight="1" x14ac:dyDescent="0.5">
      <c r="A13" s="47"/>
      <c r="C13" s="8"/>
      <c r="D13" s="45"/>
      <c r="E13" s="46"/>
    </row>
    <row r="14" spans="1:6" s="50" customFormat="1" ht="15" x14ac:dyDescent="0.5">
      <c r="A14" s="47"/>
      <c r="C14" s="8" t="s">
        <v>4</v>
      </c>
      <c r="D14" s="63"/>
      <c r="E14" s="7"/>
    </row>
    <row r="15" spans="1:6" s="50" customFormat="1" ht="15" x14ac:dyDescent="0.5">
      <c r="A15" s="47"/>
      <c r="C15" s="5"/>
      <c r="D15" s="6"/>
      <c r="E15" s="7"/>
    </row>
    <row r="16" spans="1:6" s="50" customFormat="1" ht="15.6" customHeight="1" x14ac:dyDescent="0.45">
      <c r="A16" s="47"/>
      <c r="C16" s="8" t="s">
        <v>6</v>
      </c>
      <c r="D16" s="136" t="s">
        <v>79</v>
      </c>
      <c r="E16" s="137"/>
    </row>
    <row r="17" spans="1:5" s="50" customFormat="1" ht="7.5" customHeight="1" x14ac:dyDescent="0.5">
      <c r="A17" s="47"/>
      <c r="C17" s="8"/>
      <c r="D17" s="45"/>
      <c r="E17" s="46"/>
    </row>
    <row r="18" spans="1:5" s="50" customFormat="1" ht="15" x14ac:dyDescent="0.5">
      <c r="A18" s="47"/>
      <c r="C18" s="8" t="s">
        <v>4</v>
      </c>
      <c r="D18" s="63"/>
      <c r="E18" s="7"/>
    </row>
    <row r="19" spans="1:5" s="50" customFormat="1" ht="15" x14ac:dyDescent="0.5">
      <c r="A19" s="47"/>
      <c r="C19" s="5"/>
      <c r="D19" s="6"/>
      <c r="E19" s="7"/>
    </row>
    <row r="20" spans="1:5" s="50" customFormat="1" ht="15" x14ac:dyDescent="0.5">
      <c r="A20" s="47"/>
      <c r="C20" s="8" t="s">
        <v>63</v>
      </c>
      <c r="D20" s="125" t="s">
        <v>129</v>
      </c>
      <c r="E20" s="126"/>
    </row>
    <row r="21" spans="1:5" s="50" customFormat="1" ht="7.5" customHeight="1" x14ac:dyDescent="0.5">
      <c r="A21" s="47"/>
      <c r="C21" s="8"/>
      <c r="D21" s="45"/>
      <c r="E21" s="46"/>
    </row>
    <row r="22" spans="1:5" s="50" customFormat="1" ht="15" x14ac:dyDescent="0.5">
      <c r="A22" s="47"/>
      <c r="C22" s="8" t="s">
        <v>4</v>
      </c>
      <c r="D22" s="63"/>
      <c r="E22" s="7"/>
    </row>
    <row r="23" spans="1:5" s="50" customFormat="1" ht="15" x14ac:dyDescent="0.5">
      <c r="A23" s="47"/>
      <c r="C23" s="5"/>
      <c r="D23" s="6"/>
      <c r="E23" s="7"/>
    </row>
    <row r="24" spans="1:5" s="54" customFormat="1" ht="45" customHeight="1" x14ac:dyDescent="0.55000000000000004">
      <c r="A24" s="49"/>
      <c r="C24" s="8" t="s">
        <v>66</v>
      </c>
      <c r="D24" s="134" t="s">
        <v>80</v>
      </c>
      <c r="E24" s="135"/>
    </row>
    <row r="25" spans="1:5" s="50" customFormat="1" ht="7.5" customHeight="1" x14ac:dyDescent="0.5">
      <c r="A25" s="47"/>
      <c r="C25" s="8"/>
      <c r="D25" s="45"/>
      <c r="E25" s="46"/>
    </row>
    <row r="26" spans="1:5" s="50" customFormat="1" ht="15" x14ac:dyDescent="0.5">
      <c r="A26" s="47"/>
      <c r="C26" s="8" t="s">
        <v>4</v>
      </c>
      <c r="D26" s="63"/>
      <c r="E26" s="7"/>
    </row>
    <row r="27" spans="1:5" s="50" customFormat="1" ht="15" x14ac:dyDescent="0.5">
      <c r="A27" s="47"/>
      <c r="C27" s="5"/>
      <c r="D27" s="6"/>
      <c r="E27" s="7"/>
    </row>
    <row r="28" spans="1:5" s="50" customFormat="1" ht="15" x14ac:dyDescent="0.5">
      <c r="A28" s="47"/>
      <c r="C28" s="8" t="s">
        <v>67</v>
      </c>
      <c r="D28" s="140" t="s">
        <v>81</v>
      </c>
      <c r="E28" s="141"/>
    </row>
    <row r="29" spans="1:5" s="50" customFormat="1" ht="7.5" customHeight="1" x14ac:dyDescent="0.5">
      <c r="A29" s="47"/>
      <c r="C29" s="8"/>
      <c r="D29" s="45"/>
      <c r="E29" s="46"/>
    </row>
    <row r="30" spans="1:5" s="50" customFormat="1" ht="15" x14ac:dyDescent="0.5">
      <c r="A30" s="47"/>
      <c r="C30" s="8" t="s">
        <v>4</v>
      </c>
      <c r="D30" s="63"/>
      <c r="E30" s="7"/>
    </row>
    <row r="31" spans="1:5" s="50" customFormat="1" ht="15" x14ac:dyDescent="0.5">
      <c r="A31" s="47"/>
      <c r="C31" s="5"/>
      <c r="D31" s="6"/>
      <c r="E31" s="7"/>
    </row>
    <row r="32" spans="1:5" s="54" customFormat="1" ht="45" customHeight="1" x14ac:dyDescent="0.55000000000000004">
      <c r="A32" s="49"/>
      <c r="C32" s="8" t="s">
        <v>68</v>
      </c>
      <c r="D32" s="134" t="s">
        <v>198</v>
      </c>
      <c r="E32" s="135"/>
    </row>
    <row r="33" spans="1:5" s="50" customFormat="1" ht="7.5" customHeight="1" x14ac:dyDescent="0.5">
      <c r="A33" s="47"/>
      <c r="C33" s="8"/>
      <c r="D33" s="45"/>
      <c r="E33" s="46"/>
    </row>
    <row r="34" spans="1:5" s="50" customFormat="1" ht="15" x14ac:dyDescent="0.5">
      <c r="A34" s="47"/>
      <c r="C34" s="8" t="s">
        <v>4</v>
      </c>
      <c r="D34" s="63"/>
      <c r="E34" s="7"/>
    </row>
    <row r="35" spans="1:5" s="50" customFormat="1" ht="15.3" thickBot="1" x14ac:dyDescent="0.55000000000000004">
      <c r="A35" s="47"/>
      <c r="C35" s="9"/>
      <c r="D35" s="10"/>
      <c r="E35" s="11"/>
    </row>
    <row r="36" spans="1:5" s="50" customFormat="1" ht="15.3" thickBot="1" x14ac:dyDescent="0.55000000000000004">
      <c r="A36" s="47"/>
      <c r="C36" s="52"/>
      <c r="D36" s="51"/>
    </row>
    <row r="37" spans="1:5" s="54" customFormat="1" ht="20.100000000000001" customHeight="1" thickBot="1" x14ac:dyDescent="0.6">
      <c r="A37" s="49"/>
      <c r="C37" s="115" t="s">
        <v>111</v>
      </c>
      <c r="D37" s="116"/>
      <c r="E37" s="117"/>
    </row>
    <row r="38" spans="1:5" s="50" customFormat="1" ht="75" customHeight="1" thickBot="1" x14ac:dyDescent="0.5">
      <c r="A38" s="47"/>
      <c r="C38" s="118"/>
      <c r="D38" s="119"/>
      <c r="E38" s="120"/>
    </row>
    <row r="39" spans="1:5" s="50" customFormat="1" ht="15" x14ac:dyDescent="0.5">
      <c r="A39" s="47"/>
      <c r="C39" s="52"/>
      <c r="D39" s="51"/>
    </row>
    <row r="40" spans="1:5" ht="15" hidden="1" x14ac:dyDescent="0.5">
      <c r="B40" s="1"/>
      <c r="C40" s="2"/>
      <c r="D40" s="3"/>
      <c r="E40" s="1"/>
    </row>
    <row r="41" spans="1:5" ht="15" hidden="1" x14ac:dyDescent="0.5">
      <c r="B41" s="1"/>
      <c r="C41" s="2"/>
      <c r="D41" s="3"/>
      <c r="E41" s="1"/>
    </row>
    <row r="42" spans="1:5" ht="15" hidden="1" x14ac:dyDescent="0.5">
      <c r="B42" s="1"/>
      <c r="C42" s="2"/>
      <c r="D42" s="3"/>
      <c r="E42" s="1"/>
    </row>
    <row r="43" spans="1:5" ht="15" hidden="1" x14ac:dyDescent="0.5">
      <c r="B43" s="1"/>
      <c r="C43" s="2"/>
      <c r="D43" s="3"/>
      <c r="E43" s="1"/>
    </row>
    <row r="44" spans="1:5" ht="15" hidden="1" x14ac:dyDescent="0.5">
      <c r="B44" s="1"/>
      <c r="C44" s="2"/>
      <c r="D44" s="3"/>
      <c r="E44" s="1"/>
    </row>
    <row r="45" spans="1:5" ht="15" hidden="1" x14ac:dyDescent="0.5">
      <c r="B45" s="1"/>
      <c r="C45" s="2"/>
      <c r="D45" s="3"/>
      <c r="E45" s="1"/>
    </row>
    <row r="46" spans="1:5" ht="15" hidden="1" x14ac:dyDescent="0.5">
      <c r="B46" s="1"/>
      <c r="C46" s="2"/>
      <c r="D46" s="3"/>
      <c r="E46" s="1"/>
    </row>
    <row r="47" spans="1:5" ht="15" hidden="1" x14ac:dyDescent="0.5">
      <c r="B47" s="1"/>
      <c r="C47" s="2"/>
      <c r="D47" s="3"/>
      <c r="E47" s="1"/>
    </row>
    <row r="48" spans="1:5" ht="15" hidden="1" x14ac:dyDescent="0.5">
      <c r="B48" s="1"/>
      <c r="C48" s="2"/>
      <c r="D48" s="3"/>
      <c r="E48" s="1"/>
    </row>
    <row r="49" spans="2:5" ht="15" hidden="1" x14ac:dyDescent="0.5">
      <c r="B49" s="1"/>
      <c r="C49" s="2"/>
      <c r="D49" s="3"/>
      <c r="E49" s="1"/>
    </row>
    <row r="50" spans="2:5" ht="15" hidden="1" x14ac:dyDescent="0.5">
      <c r="B50" s="1"/>
      <c r="C50" s="2"/>
      <c r="D50" s="3"/>
      <c r="E50" s="1"/>
    </row>
    <row r="51" spans="2:5" ht="15" hidden="1" x14ac:dyDescent="0.5">
      <c r="B51" s="1"/>
      <c r="C51" s="2"/>
      <c r="D51" s="3"/>
      <c r="E51" s="1"/>
    </row>
    <row r="52" spans="2:5" ht="15" hidden="1" x14ac:dyDescent="0.5">
      <c r="B52" s="1"/>
      <c r="C52" s="2"/>
      <c r="D52" s="3"/>
      <c r="E52" s="1"/>
    </row>
    <row r="53" spans="2:5" ht="15" hidden="1" x14ac:dyDescent="0.5">
      <c r="B53" s="1"/>
      <c r="C53" s="2"/>
      <c r="D53" s="3"/>
      <c r="E53" s="1"/>
    </row>
    <row r="54" spans="2:5" ht="15" hidden="1" x14ac:dyDescent="0.5">
      <c r="B54" s="1"/>
      <c r="C54" s="2"/>
      <c r="D54" s="3"/>
      <c r="E54" s="1"/>
    </row>
  </sheetData>
  <sheetProtection algorithmName="SHA-256" hashValue="VKcsnDCTCAmJEgbRkwGsU0gYXa6KdbodkeNdxq16644=" saltValue="Uw4Gwgy8mZt9f//mvbbHsg==" spinCount="100000" sheet="1" objects="1" scenarios="1" formatRows="0"/>
  <mergeCells count="12">
    <mergeCell ref="D16:E16"/>
    <mergeCell ref="C2:E2"/>
    <mergeCell ref="C4:E4"/>
    <mergeCell ref="C6:E6"/>
    <mergeCell ref="D8:E8"/>
    <mergeCell ref="D12:E12"/>
    <mergeCell ref="C37:E37"/>
    <mergeCell ref="C38:E38"/>
    <mergeCell ref="D20:E20"/>
    <mergeCell ref="D24:E24"/>
    <mergeCell ref="D32:E32"/>
    <mergeCell ref="D28:E2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1D80F3-5600-4101-BCF9-FED4B4F00BDE}">
          <x14:formula1>
            <xm:f>Calculations!$C$5:$C$7</xm:f>
          </x14:formula1>
          <xm:sqref>D10 D14 D18 D26 D30 D34 D22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27146-93DA-441D-A083-C8F6652049AE}">
  <dimension ref="A1:P63"/>
  <sheetViews>
    <sheetView showGridLines="0" zoomScaleNormal="100" workbookViewId="0">
      <selection activeCell="D18" sqref="D18"/>
    </sheetView>
  </sheetViews>
  <sheetFormatPr defaultColWidth="0" defaultRowHeight="0" customHeight="1" zeroHeight="1" x14ac:dyDescent="0.5"/>
  <cols>
    <col min="1" max="1" width="8.68359375" style="47" customWidth="1"/>
    <col min="2" max="2" width="2.578125" style="1" customWidth="1"/>
    <col min="3" max="3" width="12.578125" style="2" customWidth="1"/>
    <col min="4" max="4" width="35" style="3" customWidth="1"/>
    <col min="5" max="5" width="93.578125" style="1" customWidth="1"/>
    <col min="6" max="6" width="2.578125" style="1" customWidth="1"/>
    <col min="7" max="7" width="17.41796875" style="4" hidden="1" customWidth="1"/>
    <col min="8" max="8" width="14.41796875" style="4" hidden="1" customWidth="1"/>
    <col min="9" max="9" width="13.41796875" style="4" hidden="1" customWidth="1"/>
    <col min="10" max="10" width="12" style="4" hidden="1" customWidth="1"/>
    <col min="11" max="11" width="12.15625" style="4" hidden="1" customWidth="1"/>
    <col min="12" max="12" width="11.83984375" style="4" hidden="1" customWidth="1"/>
    <col min="13" max="13" width="9.83984375" style="4" hidden="1" customWidth="1"/>
    <col min="14" max="14" width="9.578125" style="4" hidden="1" customWidth="1"/>
    <col min="15" max="15" width="8.83984375" style="4" hidden="1" customWidth="1"/>
    <col min="16" max="16" width="15.83984375" style="4" hidden="1" customWidth="1"/>
    <col min="17" max="16384" width="8.68359375" style="4" hidden="1"/>
  </cols>
  <sheetData>
    <row r="1" spans="1:6" s="50" customFormat="1" ht="15.6" customHeight="1" x14ac:dyDescent="0.5">
      <c r="A1" s="47"/>
      <c r="C1" s="52"/>
      <c r="D1" s="51"/>
    </row>
    <row r="2" spans="1:6" s="50" customFormat="1" ht="22.5" x14ac:dyDescent="0.75">
      <c r="A2" s="47"/>
      <c r="C2" s="104" t="s">
        <v>54</v>
      </c>
      <c r="D2" s="104"/>
      <c r="E2" s="104"/>
    </row>
    <row r="3" spans="1:6" s="50" customFormat="1" ht="12" customHeight="1" x14ac:dyDescent="0.5">
      <c r="A3" s="47"/>
      <c r="C3" s="52"/>
      <c r="D3" s="51"/>
    </row>
    <row r="4" spans="1:6" s="50" customFormat="1" ht="58" customHeight="1" x14ac:dyDescent="0.5">
      <c r="A4" s="47"/>
      <c r="C4" s="111"/>
      <c r="D4" s="111"/>
      <c r="E4" s="111"/>
    </row>
    <row r="5" spans="1:6" s="50" customFormat="1" ht="15.3" thickBot="1" x14ac:dyDescent="0.55000000000000004">
      <c r="A5" s="47"/>
      <c r="C5" s="52"/>
      <c r="D5" s="51"/>
    </row>
    <row r="6" spans="1:6" s="16" customFormat="1" ht="20.100000000000001" customHeight="1" thickBot="1" x14ac:dyDescent="0.6">
      <c r="A6" s="49"/>
      <c r="B6" s="54"/>
      <c r="C6" s="112" t="s">
        <v>61</v>
      </c>
      <c r="D6" s="113"/>
      <c r="E6" s="114"/>
      <c r="F6" s="54"/>
    </row>
    <row r="7" spans="1:6" ht="15" x14ac:dyDescent="0.5">
      <c r="B7" s="50"/>
      <c r="C7" s="13"/>
      <c r="D7" s="14"/>
      <c r="E7" s="15"/>
      <c r="F7" s="50"/>
    </row>
    <row r="8" spans="1:6" ht="31" customHeight="1" x14ac:dyDescent="0.5">
      <c r="B8" s="50"/>
      <c r="C8" s="8" t="s">
        <v>3</v>
      </c>
      <c r="D8" s="121" t="s">
        <v>82</v>
      </c>
      <c r="E8" s="122"/>
      <c r="F8" s="50"/>
    </row>
    <row r="9" spans="1:6" ht="7.5" customHeight="1" x14ac:dyDescent="0.5">
      <c r="B9" s="50"/>
      <c r="C9" s="8"/>
      <c r="D9" s="45"/>
      <c r="E9" s="46"/>
      <c r="F9" s="50"/>
    </row>
    <row r="10" spans="1:6" ht="15" x14ac:dyDescent="0.5">
      <c r="B10" s="50"/>
      <c r="C10" s="8" t="s">
        <v>4</v>
      </c>
      <c r="D10" s="63"/>
      <c r="E10" s="7"/>
      <c r="F10" s="50"/>
    </row>
    <row r="11" spans="1:6" ht="15" x14ac:dyDescent="0.5">
      <c r="B11" s="50"/>
      <c r="C11" s="5"/>
      <c r="D11" s="6"/>
      <c r="E11" s="7"/>
      <c r="F11" s="50"/>
    </row>
    <row r="12" spans="1:6" ht="15.6" customHeight="1" x14ac:dyDescent="0.5">
      <c r="B12" s="50"/>
      <c r="C12" s="8" t="s">
        <v>5</v>
      </c>
      <c r="D12" s="140" t="s">
        <v>114</v>
      </c>
      <c r="E12" s="141"/>
      <c r="F12" s="50"/>
    </row>
    <row r="13" spans="1:6" ht="7.5" customHeight="1" x14ac:dyDescent="0.5">
      <c r="B13" s="50"/>
      <c r="C13" s="8"/>
      <c r="D13" s="45"/>
      <c r="E13" s="46"/>
      <c r="F13" s="50"/>
    </row>
    <row r="14" spans="1:6" ht="15" x14ac:dyDescent="0.5">
      <c r="B14" s="50"/>
      <c r="C14" s="8" t="s">
        <v>4</v>
      </c>
      <c r="D14" s="63"/>
      <c r="E14" s="7"/>
      <c r="F14" s="50"/>
    </row>
    <row r="15" spans="1:6" ht="15" x14ac:dyDescent="0.5">
      <c r="B15" s="50"/>
      <c r="C15" s="5"/>
      <c r="D15" s="6"/>
      <c r="E15" s="7"/>
      <c r="F15" s="50"/>
    </row>
    <row r="16" spans="1:6" ht="31" customHeight="1" x14ac:dyDescent="0.5">
      <c r="B16" s="50"/>
      <c r="C16" s="8" t="s">
        <v>6</v>
      </c>
      <c r="D16" s="121" t="s">
        <v>83</v>
      </c>
      <c r="E16" s="122"/>
      <c r="F16" s="50"/>
    </row>
    <row r="17" spans="2:6" ht="7.5" customHeight="1" x14ac:dyDescent="0.5">
      <c r="B17" s="50"/>
      <c r="C17" s="8"/>
      <c r="D17" s="45"/>
      <c r="E17" s="46"/>
      <c r="F17" s="50"/>
    </row>
    <row r="18" spans="2:6" ht="15" customHeight="1" x14ac:dyDescent="0.5">
      <c r="B18" s="50"/>
      <c r="C18" s="8" t="s">
        <v>4</v>
      </c>
      <c r="D18" s="63"/>
      <c r="E18" s="7"/>
      <c r="F18" s="50"/>
    </row>
    <row r="19" spans="2:6" ht="15" customHeight="1" x14ac:dyDescent="0.5">
      <c r="B19" s="50"/>
      <c r="C19" s="5"/>
      <c r="D19" s="6"/>
      <c r="E19" s="7"/>
      <c r="F19" s="50"/>
    </row>
    <row r="20" spans="2:6" ht="15" customHeight="1" x14ac:dyDescent="0.5">
      <c r="B20" s="50"/>
      <c r="C20" s="8" t="s">
        <v>63</v>
      </c>
      <c r="D20" s="125" t="s">
        <v>132</v>
      </c>
      <c r="E20" s="126"/>
      <c r="F20" s="50"/>
    </row>
    <row r="21" spans="2:6" ht="7.5" customHeight="1" x14ac:dyDescent="0.5">
      <c r="B21" s="50"/>
      <c r="C21" s="8"/>
      <c r="D21" s="45"/>
      <c r="E21" s="46"/>
      <c r="F21" s="50"/>
    </row>
    <row r="22" spans="2:6" ht="15" customHeight="1" x14ac:dyDescent="0.5">
      <c r="B22" s="50"/>
      <c r="C22" s="8" t="s">
        <v>4</v>
      </c>
      <c r="D22" s="63"/>
      <c r="E22" s="7"/>
      <c r="F22" s="50"/>
    </row>
    <row r="23" spans="2:6" ht="15" customHeight="1" x14ac:dyDescent="0.5">
      <c r="B23" s="50"/>
      <c r="C23" s="5"/>
      <c r="D23" s="6"/>
      <c r="E23" s="7"/>
      <c r="F23" s="50"/>
    </row>
    <row r="24" spans="2:6" ht="15" customHeight="1" x14ac:dyDescent="0.5">
      <c r="B24" s="50"/>
      <c r="C24" s="8" t="s">
        <v>66</v>
      </c>
      <c r="D24" s="140" t="s">
        <v>84</v>
      </c>
      <c r="E24" s="141"/>
      <c r="F24" s="50"/>
    </row>
    <row r="25" spans="2:6" ht="7.5" customHeight="1" x14ac:dyDescent="0.5">
      <c r="B25" s="50"/>
      <c r="C25" s="8"/>
      <c r="D25" s="45"/>
      <c r="E25" s="46"/>
      <c r="F25" s="50"/>
    </row>
    <row r="26" spans="2:6" ht="15" customHeight="1" x14ac:dyDescent="0.5">
      <c r="B26" s="50"/>
      <c r="C26" s="8" t="s">
        <v>4</v>
      </c>
      <c r="D26" s="63"/>
      <c r="E26" s="7"/>
      <c r="F26" s="50"/>
    </row>
    <row r="27" spans="2:6" ht="15" customHeight="1" x14ac:dyDescent="0.5">
      <c r="B27" s="50"/>
      <c r="C27" s="5"/>
      <c r="D27" s="6"/>
      <c r="E27" s="7"/>
      <c r="F27" s="50"/>
    </row>
    <row r="28" spans="2:6" ht="15" customHeight="1" x14ac:dyDescent="0.45">
      <c r="B28" s="50"/>
      <c r="C28" s="8" t="s">
        <v>67</v>
      </c>
      <c r="D28" s="136" t="s">
        <v>85</v>
      </c>
      <c r="E28" s="137"/>
      <c r="F28" s="50"/>
    </row>
    <row r="29" spans="2:6" ht="7.5" customHeight="1" x14ac:dyDescent="0.5">
      <c r="B29" s="50"/>
      <c r="C29" s="8"/>
      <c r="D29" s="45"/>
      <c r="E29" s="46"/>
      <c r="F29" s="50"/>
    </row>
    <row r="30" spans="2:6" ht="15" customHeight="1" x14ac:dyDescent="0.5">
      <c r="B30" s="50"/>
      <c r="C30" s="8" t="s">
        <v>4</v>
      </c>
      <c r="D30" s="63"/>
      <c r="E30" s="7"/>
      <c r="F30" s="50"/>
    </row>
    <row r="31" spans="2:6" ht="15" customHeight="1" x14ac:dyDescent="0.5">
      <c r="B31" s="50"/>
      <c r="C31" s="5"/>
      <c r="D31" s="6"/>
      <c r="E31" s="7"/>
      <c r="F31" s="50"/>
    </row>
    <row r="32" spans="2:6" ht="15" customHeight="1" x14ac:dyDescent="0.45">
      <c r="B32" s="50"/>
      <c r="C32" s="8" t="s">
        <v>68</v>
      </c>
      <c r="D32" s="136" t="s">
        <v>130</v>
      </c>
      <c r="E32" s="137"/>
      <c r="F32" s="50"/>
    </row>
    <row r="33" spans="2:6" ht="7.5" customHeight="1" x14ac:dyDescent="0.5">
      <c r="B33" s="50"/>
      <c r="C33" s="8"/>
      <c r="D33" s="45"/>
      <c r="E33" s="46"/>
      <c r="F33" s="50"/>
    </row>
    <row r="34" spans="2:6" ht="15" customHeight="1" x14ac:dyDescent="0.5">
      <c r="B34" s="50"/>
      <c r="C34" s="8" t="s">
        <v>4</v>
      </c>
      <c r="D34" s="63"/>
      <c r="E34" s="7"/>
      <c r="F34" s="50"/>
    </row>
    <row r="35" spans="2:6" ht="15" customHeight="1" x14ac:dyDescent="0.5">
      <c r="B35" s="50"/>
      <c r="C35" s="5"/>
      <c r="D35" s="6"/>
      <c r="E35" s="7"/>
      <c r="F35" s="50"/>
    </row>
    <row r="36" spans="2:6" ht="15" customHeight="1" x14ac:dyDescent="0.5">
      <c r="B36" s="50"/>
      <c r="C36" s="8" t="s">
        <v>69</v>
      </c>
      <c r="D36" s="125" t="s">
        <v>86</v>
      </c>
      <c r="E36" s="126"/>
      <c r="F36" s="50"/>
    </row>
    <row r="37" spans="2:6" ht="7.5" customHeight="1" x14ac:dyDescent="0.5">
      <c r="B37" s="50"/>
      <c r="C37" s="8"/>
      <c r="D37" s="45"/>
      <c r="E37" s="46"/>
      <c r="F37" s="50"/>
    </row>
    <row r="38" spans="2:6" ht="15" customHeight="1" x14ac:dyDescent="0.5">
      <c r="B38" s="50"/>
      <c r="C38" s="8" t="s">
        <v>4</v>
      </c>
      <c r="D38" s="63"/>
      <c r="E38" s="7"/>
      <c r="F38" s="50"/>
    </row>
    <row r="39" spans="2:6" ht="15" customHeight="1" x14ac:dyDescent="0.5">
      <c r="B39" s="50"/>
      <c r="C39" s="5"/>
      <c r="D39" s="6"/>
      <c r="E39" s="7"/>
      <c r="F39" s="50"/>
    </row>
    <row r="40" spans="2:6" ht="15" customHeight="1" x14ac:dyDescent="0.5">
      <c r="B40" s="50"/>
      <c r="C40" s="8" t="s">
        <v>70</v>
      </c>
      <c r="D40" s="140" t="s">
        <v>131</v>
      </c>
      <c r="E40" s="141"/>
      <c r="F40" s="50"/>
    </row>
    <row r="41" spans="2:6" ht="7.5" customHeight="1" x14ac:dyDescent="0.5">
      <c r="B41" s="50"/>
      <c r="C41" s="8"/>
      <c r="D41" s="45"/>
      <c r="E41" s="46"/>
      <c r="F41" s="50"/>
    </row>
    <row r="42" spans="2:6" ht="15" customHeight="1" x14ac:dyDescent="0.5">
      <c r="B42" s="50"/>
      <c r="C42" s="8" t="s">
        <v>4</v>
      </c>
      <c r="D42" s="63"/>
      <c r="E42" s="7"/>
      <c r="F42" s="50"/>
    </row>
    <row r="43" spans="2:6" ht="15" customHeight="1" x14ac:dyDescent="0.5">
      <c r="B43" s="50"/>
      <c r="C43" s="5"/>
      <c r="D43" s="6"/>
      <c r="E43" s="7"/>
      <c r="F43" s="50"/>
    </row>
    <row r="44" spans="2:6" ht="15" customHeight="1" x14ac:dyDescent="0.45">
      <c r="B44" s="50"/>
      <c r="C44" s="8" t="s">
        <v>71</v>
      </c>
      <c r="D44" s="136" t="s">
        <v>87</v>
      </c>
      <c r="E44" s="137"/>
      <c r="F44" s="50"/>
    </row>
    <row r="45" spans="2:6" ht="7.5" customHeight="1" x14ac:dyDescent="0.5">
      <c r="B45" s="50"/>
      <c r="C45" s="8"/>
      <c r="D45" s="45"/>
      <c r="E45" s="46"/>
      <c r="F45" s="50"/>
    </row>
    <row r="46" spans="2:6" ht="15" customHeight="1" x14ac:dyDescent="0.5">
      <c r="B46" s="50"/>
      <c r="C46" s="8" t="s">
        <v>4</v>
      </c>
      <c r="D46" s="63"/>
      <c r="E46" s="7"/>
      <c r="F46" s="50"/>
    </row>
    <row r="47" spans="2:6" ht="15" customHeight="1" x14ac:dyDescent="0.5">
      <c r="B47" s="50"/>
      <c r="C47" s="5"/>
      <c r="D47" s="6"/>
      <c r="E47" s="7"/>
      <c r="F47" s="50"/>
    </row>
    <row r="48" spans="2:6" ht="15" customHeight="1" x14ac:dyDescent="0.5">
      <c r="B48" s="50"/>
      <c r="C48" s="8" t="s">
        <v>72</v>
      </c>
      <c r="D48" s="125" t="s">
        <v>88</v>
      </c>
      <c r="E48" s="126"/>
      <c r="F48" s="50"/>
    </row>
    <row r="49" spans="1:6" ht="7.5" customHeight="1" x14ac:dyDescent="0.5">
      <c r="B49" s="50"/>
      <c r="C49" s="8"/>
      <c r="D49" s="45"/>
      <c r="E49" s="46"/>
      <c r="F49" s="50"/>
    </row>
    <row r="50" spans="1:6" ht="15" customHeight="1" x14ac:dyDescent="0.5">
      <c r="B50" s="50"/>
      <c r="C50" s="8" t="s">
        <v>4</v>
      </c>
      <c r="D50" s="63"/>
      <c r="E50" s="7"/>
      <c r="F50" s="50"/>
    </row>
    <row r="51" spans="1:6" ht="15" customHeight="1" x14ac:dyDescent="0.5">
      <c r="B51" s="50"/>
      <c r="C51" s="5"/>
      <c r="D51" s="6"/>
      <c r="E51" s="7"/>
      <c r="F51" s="50"/>
    </row>
    <row r="52" spans="1:6" ht="15" customHeight="1" x14ac:dyDescent="0.5">
      <c r="B52" s="50"/>
      <c r="C52" s="8" t="s">
        <v>73</v>
      </c>
      <c r="D52" s="125" t="s">
        <v>89</v>
      </c>
      <c r="E52" s="126"/>
      <c r="F52" s="50"/>
    </row>
    <row r="53" spans="1:6" ht="7.5" customHeight="1" x14ac:dyDescent="0.5">
      <c r="B53" s="50"/>
      <c r="C53" s="8"/>
      <c r="D53" s="45"/>
      <c r="E53" s="46"/>
      <c r="F53" s="50"/>
    </row>
    <row r="54" spans="1:6" ht="15" customHeight="1" x14ac:dyDescent="0.5">
      <c r="B54" s="50"/>
      <c r="C54" s="8" t="s">
        <v>4</v>
      </c>
      <c r="D54" s="63"/>
      <c r="E54" s="7"/>
      <c r="F54" s="50"/>
    </row>
    <row r="55" spans="1:6" ht="15" customHeight="1" thickBot="1" x14ac:dyDescent="0.55000000000000004">
      <c r="B55" s="50"/>
      <c r="C55" s="9"/>
      <c r="D55" s="10"/>
      <c r="E55" s="11"/>
      <c r="F55" s="50"/>
    </row>
    <row r="56" spans="1:6" ht="15.6" customHeight="1" thickBot="1" x14ac:dyDescent="0.55000000000000004">
      <c r="B56" s="50"/>
      <c r="C56" s="52"/>
      <c r="D56" s="51"/>
      <c r="E56" s="50"/>
      <c r="F56" s="50"/>
    </row>
    <row r="57" spans="1:6" ht="20.100000000000001" customHeight="1" thickBot="1" x14ac:dyDescent="0.5">
      <c r="B57" s="50"/>
      <c r="C57" s="115" t="s">
        <v>111</v>
      </c>
      <c r="D57" s="116"/>
      <c r="E57" s="117"/>
      <c r="F57" s="50"/>
    </row>
    <row r="58" spans="1:6" ht="75" customHeight="1" thickBot="1" x14ac:dyDescent="0.5">
      <c r="B58" s="50"/>
      <c r="C58" s="118"/>
      <c r="D58" s="119"/>
      <c r="E58" s="120"/>
      <c r="F58" s="50"/>
    </row>
    <row r="59" spans="1:6" ht="15.6" customHeight="1" x14ac:dyDescent="0.5">
      <c r="B59" s="50"/>
      <c r="C59" s="52"/>
      <c r="D59" s="51"/>
      <c r="E59" s="50"/>
      <c r="F59" s="50"/>
    </row>
    <row r="60" spans="1:6" s="1" customFormat="1" ht="15.6" hidden="1" customHeight="1" x14ac:dyDescent="0.5">
      <c r="A60" s="47"/>
      <c r="B60" s="50"/>
      <c r="C60" s="2"/>
      <c r="D60" s="3"/>
      <c r="F60" s="50"/>
    </row>
    <row r="61" spans="1:6" s="16" customFormat="1" ht="20.100000000000001" hidden="1" customHeight="1" x14ac:dyDescent="0.5">
      <c r="A61" s="49"/>
      <c r="B61" s="54"/>
      <c r="C61" s="2"/>
      <c r="D61" s="3"/>
      <c r="E61" s="1"/>
      <c r="F61" s="54"/>
    </row>
    <row r="62" spans="1:6" ht="75" hidden="1" customHeight="1" x14ac:dyDescent="0.5">
      <c r="B62" s="50"/>
      <c r="F62" s="50"/>
    </row>
    <row r="63" spans="1:6" ht="15.6" hidden="1" customHeight="1" x14ac:dyDescent="0.5">
      <c r="B63" s="50"/>
      <c r="F63" s="50"/>
    </row>
  </sheetData>
  <sheetProtection algorithmName="SHA-256" hashValue="rkUVP1YB19LzEESyk3UY4SIXHDqj7oJ4z05RaQT64EU=" saltValue="mFl+3k29dfPkEfe4EL4kSQ==" spinCount="100000" sheet="1" objects="1" scenarios="1" formatRows="0"/>
  <mergeCells count="17">
    <mergeCell ref="D44:E44"/>
    <mergeCell ref="C57:E57"/>
    <mergeCell ref="C58:E58"/>
    <mergeCell ref="D48:E48"/>
    <mergeCell ref="D52:E52"/>
    <mergeCell ref="D24:E24"/>
    <mergeCell ref="D40:E40"/>
    <mergeCell ref="D16:E16"/>
    <mergeCell ref="D20:E20"/>
    <mergeCell ref="D28:E28"/>
    <mergeCell ref="D32:E32"/>
    <mergeCell ref="D36:E36"/>
    <mergeCell ref="C2:E2"/>
    <mergeCell ref="C4:E4"/>
    <mergeCell ref="C6:E6"/>
    <mergeCell ref="D8:E8"/>
    <mergeCell ref="D12:E1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4D56473-3F52-4924-BE25-F4CAE04EA08A}">
          <x14:formula1>
            <xm:f>Calculations!$C$5:$C$7</xm:f>
          </x14:formula1>
          <xm:sqref>D50 D14 D54 D46</xm:sqref>
        </x14:dataValidation>
        <x14:dataValidation type="list" allowBlank="1" showInputMessage="1" showErrorMessage="1" xr:uid="{91EC68C1-4B2D-481E-95B3-86845FA67315}">
          <x14:formula1>
            <xm:f>Calculations!$C$31:$C$34</xm:f>
          </x14:formula1>
          <xm:sqref>D10</xm:sqref>
        </x14:dataValidation>
        <x14:dataValidation type="list" allowBlank="1" showInputMessage="1" showErrorMessage="1" xr:uid="{F39DAE7B-C1EA-456F-A4E3-E1E122251223}">
          <x14:formula1>
            <xm:f>Calculations!$C$36:$C$38</xm:f>
          </x14:formula1>
          <xm:sqref>D26 D22 D18</xm:sqref>
        </x14:dataValidation>
        <x14:dataValidation type="list" allowBlank="1" showInputMessage="1" showErrorMessage="1" xr:uid="{FF3FE585-0ECF-4C74-964E-30B4BD5D8EDE}">
          <x14:formula1>
            <xm:f>Calculations!$C$40:$C$41</xm:f>
          </x14:formula1>
          <xm:sqref>D30 D34 D38 D42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383A6-9FFB-42EE-8F6A-6FAED64FACA2}">
  <dimension ref="A1:L55"/>
  <sheetViews>
    <sheetView tabSelected="1" zoomScaleNormal="100" workbookViewId="0">
      <selection activeCell="C48" sqref="C48:K48"/>
    </sheetView>
  </sheetViews>
  <sheetFormatPr defaultColWidth="0" defaultRowHeight="13.8" zeroHeight="1" x14ac:dyDescent="0.45"/>
  <cols>
    <col min="1" max="1" width="8.68359375" style="47" customWidth="1"/>
    <col min="2" max="3" width="2.578125" style="4" customWidth="1"/>
    <col min="4" max="4" width="34.578125" style="18" customWidth="1"/>
    <col min="5" max="5" width="2.578125" style="4" customWidth="1"/>
    <col min="6" max="6" width="34.578125" style="18" customWidth="1"/>
    <col min="7" max="7" width="2.578125" style="4" customWidth="1"/>
    <col min="8" max="8" width="34.578125" style="18" customWidth="1"/>
    <col min="9" max="9" width="2.578125" style="4" customWidth="1"/>
    <col min="10" max="10" width="34.578125" style="18" customWidth="1"/>
    <col min="11" max="12" width="2.578125" style="4" customWidth="1"/>
    <col min="13" max="16384" width="8.68359375" style="4" hidden="1"/>
  </cols>
  <sheetData>
    <row r="1" spans="1:12" x14ac:dyDescent="0.45">
      <c r="B1" s="50"/>
      <c r="C1" s="50"/>
      <c r="D1" s="68"/>
      <c r="E1" s="50"/>
      <c r="F1" s="68"/>
      <c r="G1" s="50"/>
      <c r="H1" s="68"/>
      <c r="I1" s="50"/>
      <c r="J1" s="68"/>
      <c r="K1" s="50"/>
      <c r="L1" s="50"/>
    </row>
    <row r="2" spans="1:12" ht="22.5" x14ac:dyDescent="0.75">
      <c r="B2" s="50"/>
      <c r="C2" s="104" t="s">
        <v>54</v>
      </c>
      <c r="D2" s="104"/>
      <c r="E2" s="104"/>
      <c r="F2" s="104"/>
      <c r="G2" s="104"/>
      <c r="H2" s="104"/>
      <c r="I2" s="104"/>
      <c r="J2" s="104"/>
      <c r="K2" s="104"/>
      <c r="L2" s="50"/>
    </row>
    <row r="3" spans="1:12" ht="14.1" thickBot="1" x14ac:dyDescent="0.5">
      <c r="B3" s="50"/>
      <c r="C3" s="50"/>
      <c r="D3" s="68"/>
      <c r="E3" s="50"/>
      <c r="F3" s="68"/>
      <c r="G3" s="50"/>
      <c r="H3" s="68"/>
      <c r="I3" s="50"/>
      <c r="J3" s="68"/>
      <c r="K3" s="50"/>
      <c r="L3" s="50"/>
    </row>
    <row r="4" spans="1:12" s="71" customFormat="1" ht="20.100000000000001" customHeight="1" thickBot="1" x14ac:dyDescent="0.6">
      <c r="A4" s="69"/>
      <c r="B4" s="70"/>
      <c r="C4" s="112" t="s">
        <v>104</v>
      </c>
      <c r="D4" s="113"/>
      <c r="E4" s="113"/>
      <c r="F4" s="113"/>
      <c r="G4" s="113"/>
      <c r="H4" s="113"/>
      <c r="I4" s="113"/>
      <c r="J4" s="113"/>
      <c r="K4" s="114"/>
      <c r="L4" s="70"/>
    </row>
    <row r="5" spans="1:12" ht="14.4" thickBot="1" x14ac:dyDescent="0.55000000000000004">
      <c r="B5" s="50"/>
      <c r="C5" s="72"/>
      <c r="D5" s="73"/>
      <c r="E5" s="74"/>
      <c r="F5" s="73"/>
      <c r="G5" s="74"/>
      <c r="H5" s="73"/>
      <c r="I5" s="74"/>
      <c r="J5" s="73"/>
      <c r="K5" s="75"/>
      <c r="L5" s="50"/>
    </row>
    <row r="6" spans="1:12" s="82" customFormat="1" ht="14.1" customHeight="1" x14ac:dyDescent="0.5">
      <c r="A6" s="76"/>
      <c r="B6" s="77"/>
      <c r="C6" s="78"/>
      <c r="D6" s="79"/>
      <c r="E6" s="80"/>
      <c r="F6" s="79"/>
      <c r="G6" s="80"/>
      <c r="H6" s="79"/>
      <c r="I6" s="80"/>
      <c r="J6" s="79"/>
      <c r="K6" s="81"/>
      <c r="L6" s="77"/>
    </row>
    <row r="7" spans="1:12" ht="33" x14ac:dyDescent="0.5">
      <c r="B7" s="50"/>
      <c r="C7" s="83"/>
      <c r="D7" s="84" t="s">
        <v>55</v>
      </c>
      <c r="E7" s="85"/>
      <c r="F7" s="84" t="s">
        <v>56</v>
      </c>
      <c r="G7" s="85"/>
      <c r="H7" s="84" t="s">
        <v>107</v>
      </c>
      <c r="I7" s="85"/>
      <c r="J7" s="84" t="s">
        <v>57</v>
      </c>
      <c r="K7" s="86"/>
      <c r="L7" s="50"/>
    </row>
    <row r="8" spans="1:12" ht="14.1" x14ac:dyDescent="0.5">
      <c r="B8" s="50"/>
      <c r="C8" s="83"/>
      <c r="D8" s="87"/>
      <c r="E8" s="80"/>
      <c r="F8" s="87"/>
      <c r="G8" s="80"/>
      <c r="H8" s="87"/>
      <c r="I8" s="80"/>
      <c r="J8" s="87"/>
      <c r="K8" s="86"/>
      <c r="L8" s="50"/>
    </row>
    <row r="9" spans="1:12" ht="22.5" x14ac:dyDescent="0.75">
      <c r="B9" s="50"/>
      <c r="C9" s="83"/>
      <c r="D9" s="88" t="str">
        <f>Calculations!N6</f>
        <v xml:space="preserve">  </v>
      </c>
      <c r="E9" s="80"/>
      <c r="F9" s="88" t="str">
        <f>Calculations!N7</f>
        <v xml:space="preserve">  </v>
      </c>
      <c r="G9" s="80"/>
      <c r="H9" s="88" t="str">
        <f>Calculations!N8</f>
        <v xml:space="preserve">  </v>
      </c>
      <c r="I9" s="80"/>
      <c r="J9" s="88" t="str">
        <f>Calculations!N9</f>
        <v xml:space="preserve">  </v>
      </c>
      <c r="K9" s="86"/>
      <c r="L9" s="50"/>
    </row>
    <row r="10" spans="1:12" ht="14.1" customHeight="1" thickBot="1" x14ac:dyDescent="0.55000000000000004">
      <c r="B10" s="50"/>
      <c r="C10" s="83"/>
      <c r="D10" s="89"/>
      <c r="E10" s="80"/>
      <c r="F10" s="89"/>
      <c r="G10" s="80"/>
      <c r="H10" s="89"/>
      <c r="I10" s="80"/>
      <c r="J10" s="89"/>
      <c r="K10" s="86"/>
      <c r="L10" s="50"/>
    </row>
    <row r="11" spans="1:12" s="82" customFormat="1" ht="14.1" customHeight="1" thickBot="1" x14ac:dyDescent="0.55000000000000004">
      <c r="A11" s="76"/>
      <c r="B11" s="77"/>
      <c r="C11" s="78"/>
      <c r="D11" s="90"/>
      <c r="E11" s="80"/>
      <c r="F11" s="90"/>
      <c r="G11" s="80"/>
      <c r="H11" s="90"/>
      <c r="I11" s="80"/>
      <c r="J11" s="90"/>
      <c r="K11" s="81"/>
      <c r="L11" s="77"/>
    </row>
    <row r="12" spans="1:12" ht="14.1" x14ac:dyDescent="0.5">
      <c r="B12" s="50"/>
      <c r="C12" s="83"/>
      <c r="D12" s="79"/>
      <c r="E12" s="80"/>
      <c r="F12" s="79"/>
      <c r="G12" s="80"/>
      <c r="H12" s="79"/>
      <c r="I12" s="80"/>
      <c r="J12" s="79"/>
      <c r="K12" s="86"/>
      <c r="L12" s="50"/>
    </row>
    <row r="13" spans="1:12" ht="33" x14ac:dyDescent="0.5">
      <c r="B13" s="50"/>
      <c r="C13" s="83"/>
      <c r="D13" s="84" t="s">
        <v>58</v>
      </c>
      <c r="E13" s="85"/>
      <c r="F13" s="84" t="s">
        <v>59</v>
      </c>
      <c r="G13" s="85"/>
      <c r="H13" s="84" t="s">
        <v>117</v>
      </c>
      <c r="I13" s="85"/>
      <c r="J13" s="84" t="s">
        <v>61</v>
      </c>
      <c r="K13" s="86"/>
      <c r="L13" s="50"/>
    </row>
    <row r="14" spans="1:12" ht="14.1" x14ac:dyDescent="0.5">
      <c r="B14" s="50"/>
      <c r="C14" s="83"/>
      <c r="D14" s="87"/>
      <c r="E14" s="80"/>
      <c r="F14" s="87"/>
      <c r="G14" s="80"/>
      <c r="H14" s="87"/>
      <c r="I14" s="80"/>
      <c r="J14" s="87"/>
      <c r="K14" s="86"/>
      <c r="L14" s="50"/>
    </row>
    <row r="15" spans="1:12" ht="22.5" x14ac:dyDescent="0.75">
      <c r="B15" s="50"/>
      <c r="C15" s="83"/>
      <c r="D15" s="88" t="str">
        <f>Calculations!N10</f>
        <v xml:space="preserve">  </v>
      </c>
      <c r="E15" s="80"/>
      <c r="F15" s="88" t="str">
        <f>Calculations!N11</f>
        <v xml:space="preserve">  </v>
      </c>
      <c r="G15" s="80"/>
      <c r="H15" s="88" t="str">
        <f>Calculations!N12</f>
        <v xml:space="preserve">  </v>
      </c>
      <c r="I15" s="80"/>
      <c r="J15" s="88" t="str">
        <f>Calculations!N13</f>
        <v xml:space="preserve">  </v>
      </c>
      <c r="K15" s="86"/>
      <c r="L15" s="50"/>
    </row>
    <row r="16" spans="1:12" ht="14.4" thickBot="1" x14ac:dyDescent="0.55000000000000004">
      <c r="B16" s="50"/>
      <c r="C16" s="83"/>
      <c r="D16" s="89"/>
      <c r="E16" s="80"/>
      <c r="F16" s="89"/>
      <c r="G16" s="80"/>
      <c r="H16" s="89"/>
      <c r="I16" s="80"/>
      <c r="J16" s="89"/>
      <c r="K16" s="86"/>
      <c r="L16" s="50"/>
    </row>
    <row r="17" spans="2:12" ht="14.4" thickBot="1" x14ac:dyDescent="0.55000000000000004">
      <c r="B17" s="50"/>
      <c r="C17" s="83"/>
      <c r="D17" s="91"/>
      <c r="E17" s="80"/>
      <c r="F17" s="91"/>
      <c r="G17" s="80"/>
      <c r="H17" s="91"/>
      <c r="I17" s="80"/>
      <c r="J17" s="91"/>
      <c r="K17" s="86"/>
      <c r="L17" s="50"/>
    </row>
    <row r="18" spans="2:12" ht="30" customHeight="1" thickBot="1" x14ac:dyDescent="0.8">
      <c r="B18" s="50"/>
      <c r="C18" s="92"/>
      <c r="D18" s="93"/>
      <c r="E18" s="94"/>
      <c r="F18" s="155" t="str">
        <f>Calculations!N14</f>
        <v xml:space="preserve">Overall Score: </v>
      </c>
      <c r="G18" s="156"/>
      <c r="H18" s="157"/>
      <c r="I18" s="94"/>
      <c r="J18" s="93"/>
      <c r="K18" s="95"/>
      <c r="L18" s="50"/>
    </row>
    <row r="19" spans="2:12" ht="14.4" thickBot="1" x14ac:dyDescent="0.55000000000000004">
      <c r="B19" s="50"/>
      <c r="C19" s="96"/>
      <c r="D19" s="97"/>
      <c r="E19" s="98"/>
      <c r="F19" s="97"/>
      <c r="G19" s="98"/>
      <c r="H19" s="97"/>
      <c r="I19" s="98"/>
      <c r="J19" s="97"/>
      <c r="K19" s="99"/>
      <c r="L19" s="50"/>
    </row>
    <row r="20" spans="2:12" x14ac:dyDescent="0.45">
      <c r="B20" s="50"/>
      <c r="C20" s="50"/>
      <c r="D20" s="68"/>
      <c r="E20" s="50"/>
      <c r="F20" s="68"/>
      <c r="G20" s="50"/>
      <c r="H20" s="68"/>
      <c r="I20" s="50"/>
      <c r="J20" s="68"/>
      <c r="K20" s="50"/>
      <c r="L20" s="50"/>
    </row>
    <row r="21" spans="2:12" x14ac:dyDescent="0.45">
      <c r="B21" s="50"/>
      <c r="C21" s="50"/>
      <c r="D21" s="68"/>
      <c r="E21" s="50"/>
      <c r="F21" s="68"/>
      <c r="G21" s="50"/>
      <c r="H21" s="68"/>
      <c r="I21" s="50"/>
      <c r="J21" s="68"/>
      <c r="K21" s="50"/>
      <c r="L21" s="50"/>
    </row>
    <row r="22" spans="2:12" x14ac:dyDescent="0.45">
      <c r="B22" s="50"/>
      <c r="C22" s="50"/>
      <c r="D22" s="68"/>
      <c r="E22" s="50"/>
      <c r="F22" s="68"/>
      <c r="G22" s="50"/>
      <c r="H22" s="68"/>
      <c r="I22" s="50"/>
      <c r="J22" s="68"/>
      <c r="K22" s="50"/>
      <c r="L22" s="50"/>
    </row>
    <row r="23" spans="2:12" x14ac:dyDescent="0.45">
      <c r="B23" s="50"/>
      <c r="C23" s="50"/>
      <c r="D23" s="68"/>
      <c r="E23" s="50"/>
      <c r="F23" s="68"/>
      <c r="G23" s="50"/>
      <c r="H23" s="68"/>
      <c r="I23" s="50"/>
      <c r="J23" s="68"/>
      <c r="K23" s="50"/>
      <c r="L23" s="50"/>
    </row>
    <row r="24" spans="2:12" x14ac:dyDescent="0.45">
      <c r="B24" s="50"/>
      <c r="C24" s="50"/>
      <c r="D24" s="68"/>
      <c r="E24" s="50"/>
      <c r="F24" s="68"/>
      <c r="G24" s="50"/>
      <c r="H24" s="68"/>
      <c r="I24" s="50"/>
      <c r="J24" s="68"/>
      <c r="K24" s="50"/>
      <c r="L24" s="50"/>
    </row>
    <row r="25" spans="2:12" x14ac:dyDescent="0.45">
      <c r="B25" s="50"/>
      <c r="C25" s="50"/>
      <c r="D25" s="68"/>
      <c r="E25" s="50"/>
      <c r="F25" s="68"/>
      <c r="G25" s="50"/>
      <c r="H25" s="68"/>
      <c r="I25" s="50"/>
      <c r="J25" s="68"/>
      <c r="K25" s="50"/>
      <c r="L25" s="50"/>
    </row>
    <row r="26" spans="2:12" x14ac:dyDescent="0.45">
      <c r="B26" s="50"/>
      <c r="C26" s="50"/>
      <c r="D26" s="68"/>
      <c r="E26" s="50"/>
      <c r="F26" s="68"/>
      <c r="G26" s="50"/>
      <c r="H26" s="68"/>
      <c r="I26" s="50"/>
      <c r="J26" s="68"/>
      <c r="K26" s="50"/>
      <c r="L26" s="50"/>
    </row>
    <row r="27" spans="2:12" x14ac:dyDescent="0.45">
      <c r="B27" s="50"/>
      <c r="C27" s="50"/>
      <c r="D27" s="68"/>
      <c r="E27" s="50"/>
      <c r="F27" s="68"/>
      <c r="G27" s="50"/>
      <c r="H27" s="68"/>
      <c r="I27" s="50"/>
      <c r="J27" s="68"/>
      <c r="K27" s="50"/>
      <c r="L27" s="50"/>
    </row>
    <row r="28" spans="2:12" x14ac:dyDescent="0.45">
      <c r="B28" s="50"/>
      <c r="C28" s="50"/>
      <c r="D28" s="68"/>
      <c r="E28" s="50"/>
      <c r="F28" s="68"/>
      <c r="G28" s="50"/>
      <c r="H28" s="68"/>
      <c r="I28" s="50"/>
      <c r="J28" s="68"/>
      <c r="K28" s="50"/>
      <c r="L28" s="50"/>
    </row>
    <row r="29" spans="2:12" x14ac:dyDescent="0.45">
      <c r="B29" s="50"/>
      <c r="C29" s="50"/>
      <c r="D29" s="68"/>
      <c r="E29" s="50"/>
      <c r="F29" s="68"/>
      <c r="G29" s="50"/>
      <c r="H29" s="68"/>
      <c r="I29" s="50"/>
      <c r="J29" s="68"/>
      <c r="K29" s="50"/>
      <c r="L29" s="50"/>
    </row>
    <row r="30" spans="2:12" x14ac:dyDescent="0.45">
      <c r="B30" s="50"/>
      <c r="C30" s="50"/>
      <c r="D30" s="68"/>
      <c r="E30" s="50"/>
      <c r="F30" s="68"/>
      <c r="G30" s="50"/>
      <c r="H30" s="68"/>
      <c r="I30" s="50"/>
      <c r="J30" s="68"/>
      <c r="K30" s="50"/>
      <c r="L30" s="50"/>
    </row>
    <row r="31" spans="2:12" x14ac:dyDescent="0.45">
      <c r="B31" s="50"/>
      <c r="C31" s="50"/>
      <c r="D31" s="68"/>
      <c r="E31" s="50"/>
      <c r="F31" s="68"/>
      <c r="G31" s="50"/>
      <c r="H31" s="68"/>
      <c r="I31" s="50"/>
      <c r="J31" s="68"/>
      <c r="K31" s="50"/>
      <c r="L31" s="50"/>
    </row>
    <row r="32" spans="2:12" x14ac:dyDescent="0.45">
      <c r="B32" s="50"/>
      <c r="C32" s="50"/>
      <c r="D32" s="68"/>
      <c r="E32" s="50"/>
      <c r="F32" s="68"/>
      <c r="G32" s="50"/>
      <c r="H32" s="68"/>
      <c r="I32" s="50"/>
      <c r="J32" s="68"/>
      <c r="K32" s="50"/>
      <c r="L32" s="50"/>
    </row>
    <row r="33" spans="2:12" x14ac:dyDescent="0.45">
      <c r="B33" s="50"/>
      <c r="C33" s="50"/>
      <c r="D33" s="68"/>
      <c r="E33" s="50"/>
      <c r="F33" s="68"/>
      <c r="G33" s="50"/>
      <c r="H33" s="68"/>
      <c r="I33" s="50"/>
      <c r="J33" s="68"/>
      <c r="K33" s="50"/>
      <c r="L33" s="50"/>
    </row>
    <row r="34" spans="2:12" x14ac:dyDescent="0.45">
      <c r="B34" s="50"/>
      <c r="C34" s="50"/>
      <c r="D34" s="68"/>
      <c r="E34" s="50"/>
      <c r="F34" s="68"/>
      <c r="G34" s="50"/>
      <c r="H34" s="68"/>
      <c r="I34" s="50"/>
      <c r="J34" s="68"/>
      <c r="K34" s="50"/>
      <c r="L34" s="50"/>
    </row>
    <row r="35" spans="2:12" x14ac:dyDescent="0.45">
      <c r="B35" s="50"/>
      <c r="C35" s="50"/>
      <c r="D35" s="68"/>
      <c r="E35" s="50"/>
      <c r="F35" s="68"/>
      <c r="G35" s="50"/>
      <c r="H35" s="68"/>
      <c r="I35" s="50"/>
      <c r="J35" s="68"/>
      <c r="K35" s="50"/>
      <c r="L35" s="50"/>
    </row>
    <row r="36" spans="2:12" x14ac:dyDescent="0.45">
      <c r="B36" s="50"/>
      <c r="C36" s="50"/>
      <c r="D36" s="68"/>
      <c r="E36" s="50"/>
      <c r="F36" s="68"/>
      <c r="G36" s="50"/>
      <c r="H36" s="68"/>
      <c r="I36" s="50"/>
      <c r="J36" s="68"/>
      <c r="K36" s="50"/>
      <c r="L36" s="50"/>
    </row>
    <row r="37" spans="2:12" x14ac:dyDescent="0.45">
      <c r="B37" s="50"/>
      <c r="C37" s="50"/>
      <c r="D37" s="68"/>
      <c r="E37" s="50"/>
      <c r="F37" s="68"/>
      <c r="G37" s="50"/>
      <c r="H37" s="68"/>
      <c r="I37" s="50"/>
      <c r="J37" s="68"/>
      <c r="K37" s="50"/>
      <c r="L37" s="50"/>
    </row>
    <row r="38" spans="2:12" ht="14.1" thickBot="1" x14ac:dyDescent="0.5">
      <c r="B38" s="50"/>
      <c r="C38" s="50"/>
      <c r="D38" s="68"/>
      <c r="E38" s="50"/>
      <c r="F38" s="68"/>
      <c r="G38" s="50"/>
      <c r="H38" s="68"/>
      <c r="I38" s="50"/>
      <c r="J38" s="68"/>
      <c r="K38" s="50"/>
      <c r="L38" s="50"/>
    </row>
    <row r="39" spans="2:12" ht="20.100000000000001" customHeight="1" thickBot="1" x14ac:dyDescent="0.5">
      <c r="B39" s="50"/>
      <c r="C39" s="164" t="s">
        <v>118</v>
      </c>
      <c r="D39" s="165"/>
      <c r="E39" s="165"/>
      <c r="F39" s="165"/>
      <c r="G39" s="165"/>
      <c r="H39" s="165"/>
      <c r="I39" s="165"/>
      <c r="J39" s="165"/>
      <c r="K39" s="166"/>
      <c r="L39" s="50"/>
    </row>
    <row r="40" spans="2:12" ht="20.100000000000001" customHeight="1" x14ac:dyDescent="0.45">
      <c r="B40" s="50"/>
      <c r="C40" s="170" t="s">
        <v>194</v>
      </c>
      <c r="D40" s="171"/>
      <c r="E40" s="171"/>
      <c r="F40" s="171"/>
      <c r="G40" s="171"/>
      <c r="H40" s="171"/>
      <c r="I40" s="171"/>
      <c r="J40" s="171"/>
      <c r="K40" s="172"/>
      <c r="L40" s="50"/>
    </row>
    <row r="41" spans="2:12" ht="20.100000000000001" customHeight="1" thickBot="1" x14ac:dyDescent="0.5">
      <c r="B41" s="50"/>
      <c r="C41" s="158" t="s">
        <v>193</v>
      </c>
      <c r="D41" s="159"/>
      <c r="E41" s="159"/>
      <c r="F41" s="159"/>
      <c r="G41" s="159"/>
      <c r="H41" s="159"/>
      <c r="I41" s="159"/>
      <c r="J41" s="159"/>
      <c r="K41" s="160"/>
      <c r="L41" s="50"/>
    </row>
    <row r="42" spans="2:12" ht="100" customHeight="1" thickBot="1" x14ac:dyDescent="0.5">
      <c r="B42" s="50"/>
      <c r="C42" s="167"/>
      <c r="D42" s="168"/>
      <c r="E42" s="168"/>
      <c r="F42" s="168"/>
      <c r="G42" s="168"/>
      <c r="H42" s="168"/>
      <c r="I42" s="168"/>
      <c r="J42" s="168"/>
      <c r="K42" s="169"/>
      <c r="L42" s="50"/>
    </row>
    <row r="43" spans="2:12" ht="14.25" customHeight="1" thickBot="1" x14ac:dyDescent="0.5">
      <c r="B43" s="50"/>
      <c r="C43" s="100"/>
      <c r="D43" s="100"/>
      <c r="E43" s="100"/>
      <c r="F43" s="100"/>
      <c r="G43" s="100"/>
      <c r="H43" s="100"/>
      <c r="I43" s="100"/>
      <c r="J43" s="100"/>
      <c r="K43" s="100"/>
      <c r="L43" s="50"/>
    </row>
    <row r="44" spans="2:12" ht="409.5" customHeight="1" thickBot="1" x14ac:dyDescent="0.5">
      <c r="B44" s="50"/>
      <c r="C44" s="100"/>
      <c r="D44" s="100"/>
      <c r="E44" s="149" t="str">
        <f>Calculations!J54</f>
        <v>Areas of achievement:</v>
      </c>
      <c r="F44" s="150"/>
      <c r="G44" s="150"/>
      <c r="H44" s="150"/>
      <c r="I44" s="151"/>
      <c r="J44" s="100"/>
      <c r="K44" s="100"/>
      <c r="L44" s="50"/>
    </row>
    <row r="45" spans="2:12" ht="14.25" customHeight="1" thickBot="1" x14ac:dyDescent="0.5">
      <c r="B45" s="50"/>
      <c r="C45" s="100"/>
      <c r="D45" s="100"/>
      <c r="E45" s="100"/>
      <c r="F45" s="100"/>
      <c r="G45" s="100"/>
      <c r="H45" s="100"/>
      <c r="I45" s="100"/>
      <c r="J45" s="100"/>
      <c r="K45" s="100"/>
      <c r="L45" s="50"/>
    </row>
    <row r="46" spans="2:12" ht="20.100000000000001" customHeight="1" x14ac:dyDescent="0.45">
      <c r="B46" s="50"/>
      <c r="C46" s="170" t="s">
        <v>195</v>
      </c>
      <c r="D46" s="171"/>
      <c r="E46" s="171"/>
      <c r="F46" s="171"/>
      <c r="G46" s="171"/>
      <c r="H46" s="171"/>
      <c r="I46" s="171"/>
      <c r="J46" s="171"/>
      <c r="K46" s="172"/>
      <c r="L46" s="50"/>
    </row>
    <row r="47" spans="2:12" ht="20.100000000000001" customHeight="1" thickBot="1" x14ac:dyDescent="0.5">
      <c r="B47" s="50"/>
      <c r="C47" s="158" t="s">
        <v>192</v>
      </c>
      <c r="D47" s="159"/>
      <c r="E47" s="159"/>
      <c r="F47" s="159"/>
      <c r="G47" s="159"/>
      <c r="H47" s="159"/>
      <c r="I47" s="159"/>
      <c r="J47" s="159"/>
      <c r="K47" s="160"/>
      <c r="L47" s="50"/>
    </row>
    <row r="48" spans="2:12" ht="100" customHeight="1" thickBot="1" x14ac:dyDescent="0.5">
      <c r="B48" s="50"/>
      <c r="C48" s="161"/>
      <c r="D48" s="162"/>
      <c r="E48" s="162"/>
      <c r="F48" s="162"/>
      <c r="G48" s="162"/>
      <c r="H48" s="162"/>
      <c r="I48" s="162"/>
      <c r="J48" s="162"/>
      <c r="K48" s="163"/>
      <c r="L48" s="50"/>
    </row>
    <row r="49" spans="1:12" ht="14.25" customHeight="1" thickBot="1" x14ac:dyDescent="0.5">
      <c r="B49" s="50"/>
      <c r="C49" s="50"/>
      <c r="D49" s="68"/>
      <c r="E49" s="50"/>
      <c r="F49" s="68"/>
      <c r="G49" s="50"/>
      <c r="H49" s="68"/>
      <c r="I49" s="50"/>
      <c r="J49" s="68"/>
      <c r="K49" s="50"/>
      <c r="L49" s="50"/>
    </row>
    <row r="50" spans="1:12" ht="409.5" customHeight="1" thickBot="1" x14ac:dyDescent="0.5">
      <c r="A50" s="101"/>
      <c r="B50" s="50"/>
      <c r="C50" s="152" t="str">
        <f>Calculations!H54</f>
        <v>Areas for improvement:
  •  Q1.1: Overall information access strategy
  •  Q1.2: Regard to Open by Design principles
  •  Q1.3: Nominated Information Champion and/or escalation contact point
  •  Q2.1: Record of authorisations under s 23
  •  Q2.2: Independence of FOI decision-makers
  •  Q2.3: Access to documents held by contractors
  •  Q3.1: Existence of an administrative access scheme
  •  Q3.2: Guidance about accessing documents under various schemes
  •  Q3.3: Administrative access to routinely requested information
  •  Q3.4: Process for identifying updates to IPS entries
  •  Q4.1: Engagement with applicants prior to search and retrieval
  •  Q4.2: Timeframes for internal search and retrieval processes
  •  Q4.3: Existence and availability of a FOI processing manual
  •  Q4.4: Templates for statements of reasons
  •  Q4.5: Seeking of extensions of time by agreement
  •  Q4.6: Availability and accessibility of information about FOI on website
  •  Q4.7: Policies in support of the FOI processing manual
  •  Q4.8: Reliance on legal advice and management
  •  Q5.1: Process for publishing documents on the disclosure log
  •  Q5.2: Compliance with timeframe for disclosure-log publication
  •  Q5.3: Availability of documents released under FOI for direct download
  •  Q5.4: Use of sample disclosure log table
  •  Q5.5: Compliance with accessibility standards
  •  Q6.1: Officer responsible for feedback regarding quarterly FOI statistics
  •  Q6.2: Quality assurance process for FOI statistics
  •  Q6.3: Review of FOI statistics to identify trends
  •  Q6.4: Timeliness of quarterly and annual FOI statistics
  •  Q6.5: Identification or analysis of trends in FOI processing
  •  Q7.1: Use of smartforms for FOI requests
  •  Q7.2: Use of case management systems
  •  Q7.3: Plan for managing an increased FOI caseload
  •  Q7.4: Existence of a surge team
  •  Q7.5: Identification of improvements for FOI processes
  •  Q7.6: Process documents to support business areas conducting search and retrieval
  •  Q7.7: Identification of documents routinely released to publish on IPS
  •  Q8.1: Decision-making training for FOI practitioners
  •  Q8.2: Accreditation or specific training program for FOI decision-makers
  •  Q8.3: Ongoing FOI training for business areas
  •  Q8.4: FOI training for new SES staff
  •  Q8.5: Ongoing FOI training for SES staff
  •  Q8.6: Subscription to the OAIC’s ICON alert
  •  Q8.7: Attendance at the OAIC’s webinars for FOI practitioners
  •  Q8.8: Attendance at other FOI-specific forums
  •  Q8.9: Attendance at the SES Leadership Group Quarterly Forum
  •  Q8.10: Considers recent IC review decisions
  •  Q8.11: Considers recent FOI investigation outcomes
  •  Q8.12: Considers recent amendments to the FOI Guidelines</v>
      </c>
      <c r="D50" s="153"/>
      <c r="E50" s="153"/>
      <c r="F50" s="154"/>
      <c r="G50" s="102"/>
      <c r="H50" s="149" t="str">
        <f>Calculations!I54</f>
        <v>Areas in progress:</v>
      </c>
      <c r="I50" s="150"/>
      <c r="J50" s="150"/>
      <c r="K50" s="151"/>
      <c r="L50" s="103"/>
    </row>
    <row r="51" spans="1:12" x14ac:dyDescent="0.45">
      <c r="A51" s="49"/>
      <c r="B51" s="50"/>
      <c r="C51" s="50"/>
      <c r="D51" s="68"/>
      <c r="E51" s="50"/>
      <c r="F51" s="68"/>
      <c r="G51" s="50"/>
      <c r="H51" s="68"/>
      <c r="I51" s="50"/>
      <c r="J51" s="68"/>
      <c r="K51" s="50"/>
      <c r="L51" s="50"/>
    </row>
    <row r="52" spans="1:12" ht="14.25" hidden="1" customHeight="1" x14ac:dyDescent="0.45">
      <c r="F52" s="4"/>
      <c r="H52" s="4"/>
    </row>
    <row r="53" spans="1:12" hidden="1" x14ac:dyDescent="0.45">
      <c r="A53" s="49"/>
    </row>
    <row r="54" spans="1:12" ht="12.75" hidden="1" customHeight="1" x14ac:dyDescent="0.45">
      <c r="A54" s="49"/>
      <c r="F54" s="4"/>
      <c r="H54" s="4"/>
    </row>
    <row r="55" spans="1:12" s="50" customFormat="1" hidden="1" x14ac:dyDescent="0.45">
      <c r="A55" s="47"/>
      <c r="B55" s="4"/>
      <c r="C55" s="4"/>
      <c r="D55" s="18"/>
      <c r="E55" s="4"/>
      <c r="F55" s="18"/>
      <c r="G55" s="4"/>
      <c r="H55" s="18"/>
      <c r="I55" s="4"/>
      <c r="J55" s="18"/>
      <c r="K55" s="4"/>
      <c r="L55" s="4"/>
    </row>
  </sheetData>
  <sheetProtection algorithmName="SHA-256" hashValue="xAD5j80HYV2bgTxZscZxXgtFxGGkN+S4KgjA48YJeqg=" saltValue="+5TDB6x7hhAKrz8mn5IWIg==" spinCount="100000" sheet="1" objects="1" scenarios="1" formatRows="0" selectLockedCells="1"/>
  <mergeCells count="13">
    <mergeCell ref="E44:I44"/>
    <mergeCell ref="C50:F50"/>
    <mergeCell ref="H50:K50"/>
    <mergeCell ref="C4:K4"/>
    <mergeCell ref="C2:K2"/>
    <mergeCell ref="F18:H18"/>
    <mergeCell ref="C47:K47"/>
    <mergeCell ref="C48:K48"/>
    <mergeCell ref="C39:K39"/>
    <mergeCell ref="C41:K41"/>
    <mergeCell ref="C42:K42"/>
    <mergeCell ref="C46:K46"/>
    <mergeCell ref="C40:K4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B8C0D-C95B-45E2-88F4-31A791A1268D}">
  <dimension ref="B1:X63"/>
  <sheetViews>
    <sheetView zoomScale="70" zoomScaleNormal="70" workbookViewId="0">
      <selection activeCell="K48" sqref="K48"/>
    </sheetView>
  </sheetViews>
  <sheetFormatPr defaultRowHeight="14.4" x14ac:dyDescent="0.55000000000000004"/>
  <cols>
    <col min="2" max="2" width="10.578125" customWidth="1"/>
    <col min="3" max="3" width="33.41796875" customWidth="1"/>
    <col min="6" max="6" width="31.26171875" customWidth="1"/>
    <col min="7" max="7" width="10.83984375" customWidth="1"/>
    <col min="8" max="11" width="64.578125" customWidth="1"/>
    <col min="12" max="12" width="38.41796875" customWidth="1"/>
    <col min="13" max="13" width="13.83984375" customWidth="1"/>
    <col min="14" max="14" width="17.578125" customWidth="1"/>
    <col min="15" max="15" width="48.68359375" customWidth="1"/>
  </cols>
  <sheetData>
    <row r="1" spans="2:24" x14ac:dyDescent="0.55000000000000004">
      <c r="B1" s="4"/>
      <c r="C1" s="4"/>
      <c r="D1" s="18"/>
      <c r="E1" s="4"/>
      <c r="F1" s="18"/>
      <c r="G1" s="4"/>
      <c r="H1" s="18"/>
      <c r="I1" s="18"/>
      <c r="J1" s="18"/>
      <c r="K1" s="18"/>
      <c r="L1" s="4"/>
      <c r="M1" s="18"/>
      <c r="N1" s="4"/>
      <c r="O1" s="4"/>
      <c r="P1" s="4"/>
      <c r="Q1" s="4"/>
      <c r="R1" s="4"/>
      <c r="S1" s="4"/>
      <c r="T1" s="4"/>
      <c r="U1" s="4"/>
      <c r="V1" s="4"/>
      <c r="W1" s="4"/>
      <c r="X1" s="4"/>
    </row>
    <row r="2" spans="2:24" ht="14.7" thickBot="1" x14ac:dyDescent="0.6">
      <c r="B2" s="4"/>
      <c r="C2" s="18"/>
      <c r="D2" s="4"/>
      <c r="E2" s="18"/>
      <c r="F2" s="4"/>
      <c r="G2" s="18"/>
      <c r="H2" s="4"/>
      <c r="I2" s="4"/>
      <c r="J2" s="4"/>
      <c r="K2" s="4"/>
      <c r="L2" s="18"/>
      <c r="M2" s="4"/>
      <c r="N2" s="4"/>
      <c r="O2" s="4"/>
      <c r="P2" s="4"/>
      <c r="Q2" s="4"/>
      <c r="R2" s="4"/>
      <c r="S2" s="4"/>
      <c r="T2" s="4"/>
      <c r="U2" s="4"/>
      <c r="V2" s="4"/>
      <c r="W2" s="4"/>
      <c r="X2" s="4"/>
    </row>
    <row r="3" spans="2:24" ht="14.7" thickBot="1" x14ac:dyDescent="0.6">
      <c r="B3" s="4"/>
      <c r="C3" s="18"/>
      <c r="D3" s="4"/>
      <c r="E3" s="24" t="s">
        <v>102</v>
      </c>
      <c r="F3" s="25">
        <f>COUNTIF(Calculations!F6:F52,"&lt;&gt;"&amp;0)/47</f>
        <v>0</v>
      </c>
      <c r="G3" s="18"/>
      <c r="H3" s="4"/>
      <c r="I3" s="4"/>
      <c r="J3" s="4"/>
      <c r="K3" s="4"/>
      <c r="L3" s="18"/>
      <c r="M3" s="4"/>
      <c r="N3" s="4"/>
      <c r="O3" s="4"/>
      <c r="P3" s="4"/>
      <c r="Q3" s="4"/>
      <c r="R3" s="4"/>
      <c r="S3" s="4"/>
      <c r="T3" s="4"/>
      <c r="U3" s="4"/>
      <c r="V3" s="4"/>
      <c r="W3" s="4"/>
      <c r="X3" s="4"/>
    </row>
    <row r="4" spans="2:24" ht="14.7" thickBot="1" x14ac:dyDescent="0.6">
      <c r="B4" s="4"/>
      <c r="C4" s="18"/>
      <c r="D4" s="4"/>
      <c r="E4" s="18"/>
      <c r="F4" s="4"/>
      <c r="G4" s="18"/>
      <c r="H4" s="4"/>
      <c r="I4" s="4"/>
      <c r="J4" s="4"/>
      <c r="K4" s="4"/>
      <c r="L4" s="18"/>
      <c r="M4" s="4"/>
      <c r="N4" s="4"/>
      <c r="O4" s="4"/>
      <c r="P4" s="4"/>
      <c r="Q4" s="4"/>
      <c r="R4" s="4"/>
      <c r="S4" s="4"/>
      <c r="T4" s="4"/>
      <c r="U4" s="4"/>
      <c r="V4" s="4"/>
      <c r="W4" s="4"/>
      <c r="X4" s="4"/>
    </row>
    <row r="5" spans="2:24" x14ac:dyDescent="0.55000000000000004">
      <c r="B5" s="19" t="s">
        <v>103</v>
      </c>
      <c r="C5" s="20" t="s">
        <v>0</v>
      </c>
      <c r="D5" s="4"/>
      <c r="E5" s="21" t="s">
        <v>65</v>
      </c>
      <c r="F5" s="22" t="s">
        <v>4</v>
      </c>
      <c r="G5" s="23" t="s">
        <v>93</v>
      </c>
      <c r="H5" s="67" t="s">
        <v>190</v>
      </c>
      <c r="I5" s="67" t="s">
        <v>191</v>
      </c>
      <c r="J5" s="67" t="s">
        <v>189</v>
      </c>
      <c r="K5" s="67"/>
      <c r="L5" s="19"/>
      <c r="M5" s="30" t="s">
        <v>106</v>
      </c>
      <c r="N5" s="20" t="s">
        <v>108</v>
      </c>
      <c r="O5" s="4"/>
      <c r="P5" s="4"/>
      <c r="Q5" s="4"/>
      <c r="R5" s="4"/>
      <c r="S5" s="4"/>
      <c r="T5" s="4"/>
      <c r="U5" s="4"/>
      <c r="V5" s="4"/>
      <c r="W5" s="4"/>
    </row>
    <row r="6" spans="2:24" x14ac:dyDescent="0.55000000000000004">
      <c r="B6" s="26"/>
      <c r="C6" s="27" t="s">
        <v>1</v>
      </c>
      <c r="D6" s="4"/>
      <c r="E6" s="28" t="s">
        <v>7</v>
      </c>
      <c r="F6" s="29">
        <f>'Area 1'!D10</f>
        <v>0</v>
      </c>
      <c r="G6" s="27" t="str" cm="1">
        <f t="array" ref="G6">_xlfn.IFS(F6="Yes",1,F6="In progress",0.5,F6="No",0,TRUE,"n/a")</f>
        <v>n/a</v>
      </c>
      <c r="H6" s="4" t="str" cm="1">
        <f t="array" ref="H6">_xlfn.IFS(G6="n/a",K6,G6=0,K6,TRUE,"")</f>
        <v>Q1.1: Overall information access strategy</v>
      </c>
      <c r="I6" s="4" t="str" cm="1">
        <f t="array" ref="I6">_xlfn.IFS(G6="n/a","",G6=0.5,K6,TRUE,"")</f>
        <v/>
      </c>
      <c r="J6" s="4" t="str" cm="1">
        <f t="array" ref="J6">_xlfn.IFS(G6="n/a","",G6=1,K6,TRUE,"")</f>
        <v/>
      </c>
      <c r="K6" s="4" t="s">
        <v>142</v>
      </c>
      <c r="L6" s="28" t="s">
        <v>55</v>
      </c>
      <c r="M6" s="31" t="str">
        <f>IF(COUNTIF(Calculations!G6:G8,"&lt;&gt;n/a")&lt;&gt;0,SUMIF(Calculations!G6:G8,"&lt;&gt;n/a")/3,"n/a")</f>
        <v>n/a</v>
      </c>
      <c r="N6" s="27" t="str" cm="1">
        <f t="array" ref="N6">IF(M6="n/a"," ","Score: ")&amp;_xlfn.IFS(M6="n/a"," ",TRUE,ROUND(M6,2)*100&amp;"%")</f>
        <v xml:space="preserve">  </v>
      </c>
      <c r="O6" s="4"/>
      <c r="P6" s="4"/>
      <c r="Q6" s="4"/>
      <c r="R6" s="4"/>
      <c r="S6" s="4"/>
      <c r="T6" s="4"/>
      <c r="U6" s="4"/>
      <c r="V6" s="4"/>
      <c r="W6" s="4"/>
    </row>
    <row r="7" spans="2:24" x14ac:dyDescent="0.55000000000000004">
      <c r="B7" s="26"/>
      <c r="C7" s="27" t="s">
        <v>2</v>
      </c>
      <c r="D7" s="4"/>
      <c r="E7" s="28" t="s">
        <v>8</v>
      </c>
      <c r="F7" s="29">
        <f>'Area 1'!D14</f>
        <v>0</v>
      </c>
      <c r="G7" s="27" t="str" cm="1">
        <f t="array" ref="G7">_xlfn.IFS(F7="Yes",1,F7="In progress",0.5,F7="No",0,TRUE,"n/a")</f>
        <v>n/a</v>
      </c>
      <c r="H7" s="4" t="str" cm="1">
        <f t="array" ref="H7">_xlfn.IFS(G7="n/a",K7,G7=0,K7,TRUE,"")</f>
        <v>Q1.2: Regard to Open by Design principles</v>
      </c>
      <c r="I7" s="4" t="str" cm="1">
        <f t="array" ref="I7">_xlfn.IFS(G7="n/a","",G7=0.5,K7,TRUE,"")</f>
        <v/>
      </c>
      <c r="J7" s="4" t="str" cm="1">
        <f t="array" ref="J7">_xlfn.IFS(G7="n/a","",G7=1,K7,TRUE,"")</f>
        <v/>
      </c>
      <c r="K7" s="4" t="s">
        <v>143</v>
      </c>
      <c r="L7" s="28" t="s">
        <v>56</v>
      </c>
      <c r="M7" s="31" t="str">
        <f>IF(COUNTIF(Calculations!G9:G11,"&lt;&gt;n/a")&lt;&gt;0,SUMIF(Calculations!G9:G11,"&lt;&gt;n/a")/3,"n/a")</f>
        <v>n/a</v>
      </c>
      <c r="N7" s="27" t="str" cm="1">
        <f t="array" ref="N7">IF(M7="n/a"," ","Score: ")&amp;_xlfn.IFS(M7="n/a"," ",TRUE,ROUND(M7,2)*100&amp;"%")</f>
        <v xml:space="preserve">  </v>
      </c>
      <c r="O7" s="4"/>
      <c r="P7" s="4"/>
      <c r="Q7" s="4"/>
      <c r="R7" s="4"/>
      <c r="S7" s="4"/>
      <c r="T7" s="4"/>
      <c r="U7" s="4"/>
      <c r="V7" s="4"/>
      <c r="W7" s="4"/>
    </row>
    <row r="8" spans="2:24" x14ac:dyDescent="0.55000000000000004">
      <c r="B8" s="26"/>
      <c r="C8" s="27"/>
      <c r="D8" s="4"/>
      <c r="E8" s="28" t="s">
        <v>9</v>
      </c>
      <c r="F8" s="29">
        <f>'Area 1'!D18</f>
        <v>0</v>
      </c>
      <c r="G8" s="27" t="str" cm="1">
        <f t="array" ref="G8">_xlfn.IFS(F8="Yes",1,F8="In progress",0.5,F8="No",0,TRUE,"n/a")</f>
        <v>n/a</v>
      </c>
      <c r="H8" s="4" t="str" cm="1">
        <f t="array" ref="H8">_xlfn.IFS(G8="n/a",K8,G8=0,K8,TRUE,"")</f>
        <v>Q1.3: Nominated Information Champion and/or escalation contact point</v>
      </c>
      <c r="I8" s="4" t="str" cm="1">
        <f t="array" ref="I8">_xlfn.IFS(G8="n/a","",G8=0.5,K8,TRUE,"")</f>
        <v/>
      </c>
      <c r="J8" s="4" t="str" cm="1">
        <f t="array" ref="J8">_xlfn.IFS(G8="n/a","",G8=1,K8,TRUE,"")</f>
        <v/>
      </c>
      <c r="K8" s="4" t="s">
        <v>144</v>
      </c>
      <c r="L8" s="28" t="s">
        <v>107</v>
      </c>
      <c r="M8" s="31" t="str">
        <f>IF(COUNTIF(Calculations!G12:G15,"&lt;&gt;n/a")&lt;&gt;0,SUMIF(Calculations!G12:G15,"&lt;&gt;n/a")/4,"n/a")</f>
        <v>n/a</v>
      </c>
      <c r="N8" s="27" t="str" cm="1">
        <f t="array" ref="N8">IF(M8="n/a"," ","Score: ")&amp;_xlfn.IFS(M8="n/a"," ",TRUE,ROUND(M8,2)*100&amp;"%")</f>
        <v xml:space="preserve">  </v>
      </c>
      <c r="O8" s="4"/>
      <c r="P8" s="4"/>
      <c r="Q8" s="4"/>
      <c r="R8" s="4"/>
      <c r="S8" s="4"/>
      <c r="T8" s="4"/>
      <c r="U8" s="4"/>
      <c r="V8" s="4"/>
      <c r="W8" s="4"/>
    </row>
    <row r="9" spans="2:24" x14ac:dyDescent="0.55000000000000004">
      <c r="B9" s="26" t="s">
        <v>24</v>
      </c>
      <c r="C9" s="32" t="s">
        <v>90</v>
      </c>
      <c r="D9" s="4"/>
      <c r="E9" s="28" t="s">
        <v>10</v>
      </c>
      <c r="F9" s="29">
        <f>'Area 2'!D10</f>
        <v>0</v>
      </c>
      <c r="G9" s="27" t="str" cm="1">
        <f t="array" ref="G9">_xlfn.IFS(F9="Yes",1,F9="Exists but not available on website",0.5,F9="No",0,TRUE,"n/a")</f>
        <v>n/a</v>
      </c>
      <c r="H9" s="4" t="str" cm="1">
        <f t="array" ref="H9">_xlfn.IFS(G9="n/a",K9,G9=0,K9,TRUE,"")</f>
        <v>Q2.1: Record of authorisations under s 23</v>
      </c>
      <c r="I9" s="4" t="str" cm="1">
        <f t="array" ref="I9">_xlfn.IFS(G9="n/a","",G9=0.5,K9,TRUE,"")</f>
        <v/>
      </c>
      <c r="J9" s="4" t="str" cm="1">
        <f t="array" ref="J9">_xlfn.IFS(G9="n/a","",G9=1,K9,TRUE,"")</f>
        <v/>
      </c>
      <c r="K9" s="4" t="s">
        <v>145</v>
      </c>
      <c r="L9" s="28" t="s">
        <v>57</v>
      </c>
      <c r="M9" s="31" t="str">
        <f>IF(COUNTIF(Calculations!G16:G23,"&lt;&gt;n/a")&lt;&gt;0,SUMIF(Calculations!G16:G23,"&lt;&gt;n/a")/8,"n/a")</f>
        <v>n/a</v>
      </c>
      <c r="N9" s="27" t="str" cm="1">
        <f t="array" ref="N9">IF(M9="n/a"," ","Score: ")&amp;_xlfn.IFS(M9="n/a"," ",TRUE,ROUND(M9,2)*100&amp;"%")</f>
        <v xml:space="preserve">  </v>
      </c>
      <c r="O9" s="4"/>
      <c r="P9" s="4"/>
      <c r="Q9" s="4"/>
      <c r="R9" s="4"/>
      <c r="S9" s="4"/>
      <c r="T9" s="4"/>
      <c r="U9" s="4"/>
      <c r="V9" s="4"/>
      <c r="W9" s="4"/>
    </row>
    <row r="10" spans="2:24" x14ac:dyDescent="0.55000000000000004">
      <c r="B10" s="26"/>
      <c r="C10" s="27" t="s">
        <v>91</v>
      </c>
      <c r="D10" s="4"/>
      <c r="E10" s="28" t="s">
        <v>11</v>
      </c>
      <c r="F10" s="29">
        <f>'Area 2'!D14</f>
        <v>0</v>
      </c>
      <c r="G10" s="27" t="str" cm="1">
        <f t="array" ref="G10">_xlfn.IFS(F10="Yes",1,F10="In progress",0.5,F10="No",0,TRUE,"n/a")</f>
        <v>n/a</v>
      </c>
      <c r="H10" s="4" t="str" cm="1">
        <f t="array" ref="H10">_xlfn.IFS(G10="n/a",K10,G10=0,K10,TRUE,"")</f>
        <v>Q2.2: Independence of FOI decision-makers</v>
      </c>
      <c r="I10" s="4" t="str" cm="1">
        <f t="array" ref="I10">_xlfn.IFS(G10="n/a","",G10=0.5,K10,TRUE,"")</f>
        <v/>
      </c>
      <c r="J10" s="4" t="str" cm="1">
        <f t="array" ref="J10">_xlfn.IFS(G10="n/a","",G10=1,K10,TRUE,"")</f>
        <v/>
      </c>
      <c r="K10" s="4" t="s">
        <v>146</v>
      </c>
      <c r="L10" s="28" t="s">
        <v>58</v>
      </c>
      <c r="M10" s="31" t="str">
        <f>IF(COUNTIF(Calculations!G24:G28,"&lt;&gt;n/a")&lt;&gt;0,SUMIF(Calculations!G24:G28,"&lt;&gt;n/a")/5,"n/a")</f>
        <v>n/a</v>
      </c>
      <c r="N10" s="27" t="str" cm="1">
        <f t="array" ref="N10">IF(M10="n/a"," ","Score: ")&amp;_xlfn.IFS(M10="n/a"," ",TRUE,ROUND(M10,2)*100&amp;"%")</f>
        <v xml:space="preserve">  </v>
      </c>
      <c r="O10" s="4"/>
      <c r="P10" s="4"/>
      <c r="Q10" s="4"/>
      <c r="R10" s="4"/>
      <c r="S10" s="4"/>
      <c r="T10" s="4"/>
      <c r="U10" s="4"/>
      <c r="V10" s="4"/>
      <c r="W10" s="4"/>
    </row>
    <row r="11" spans="2:24" x14ac:dyDescent="0.55000000000000004">
      <c r="B11" s="26"/>
      <c r="C11" s="27" t="s">
        <v>109</v>
      </c>
      <c r="D11" s="4"/>
      <c r="E11" s="28" t="s">
        <v>12</v>
      </c>
      <c r="F11" s="29">
        <f>'Area 2'!D18</f>
        <v>0</v>
      </c>
      <c r="G11" s="27" t="str" cm="1">
        <f t="array" ref="G11">_xlfn.IFS(F11="Yes",1,F11="In progress",0.5,F11="No",0,TRUE,"n/a")</f>
        <v>n/a</v>
      </c>
      <c r="H11" s="4" t="str" cm="1">
        <f t="array" ref="H11">_xlfn.IFS(G11="n/a",K11,G11=0,K11,TRUE,"")</f>
        <v>Q2.3: Access to documents held by contractors</v>
      </c>
      <c r="I11" s="4" t="str" cm="1">
        <f t="array" ref="I11">_xlfn.IFS(G11="n/a","",G11=0.5,K11,TRUE,"")</f>
        <v/>
      </c>
      <c r="J11" s="4" t="str" cm="1">
        <f t="array" ref="J11">_xlfn.IFS(G11="n/a","",G11=1,K11,TRUE,"")</f>
        <v/>
      </c>
      <c r="K11" s="4" t="s">
        <v>147</v>
      </c>
      <c r="L11" s="28" t="s">
        <v>59</v>
      </c>
      <c r="M11" s="31" t="str">
        <f>IF(COUNTIF(Calculations!G29:G33,"&lt;&gt;n/a")&lt;&gt;0,SUMIF(Calculations!G29:G33,"&lt;&gt;n/a")/5,"n/a")</f>
        <v>n/a</v>
      </c>
      <c r="N11" s="27" t="str" cm="1">
        <f t="array" ref="N11">IF(M11="n/a"," ","Score: ")&amp;_xlfn.IFS(M11="n/a"," ",TRUE,ROUND(M11,2)*100&amp;"%")</f>
        <v xml:space="preserve">  </v>
      </c>
      <c r="O11" s="4"/>
      <c r="P11" s="4"/>
      <c r="Q11" s="4"/>
      <c r="R11" s="4"/>
      <c r="S11" s="4"/>
      <c r="T11" s="4"/>
      <c r="U11" s="4"/>
      <c r="V11" s="4"/>
      <c r="W11" s="4"/>
    </row>
    <row r="12" spans="2:24" x14ac:dyDescent="0.55000000000000004">
      <c r="B12" s="26"/>
      <c r="C12" s="27"/>
      <c r="D12" s="4"/>
      <c r="E12" s="28" t="s">
        <v>13</v>
      </c>
      <c r="F12" s="29">
        <f>'Area 3'!D10</f>
        <v>0</v>
      </c>
      <c r="G12" s="27" t="str" cm="1">
        <f t="array" ref="G12">_xlfn.IFS(F12="Yes",1,F12="In progress",0.5,F12="No",0,TRUE,"n/a")</f>
        <v>n/a</v>
      </c>
      <c r="H12" s="4" t="str" cm="1">
        <f t="array" ref="H12">_xlfn.IFS(G12="n/a",K12,G12=0,K12,TRUE,"")</f>
        <v>Q3.1: Existence of an administrative access scheme</v>
      </c>
      <c r="I12" s="4" t="str" cm="1">
        <f t="array" ref="I12">_xlfn.IFS(G12="n/a","",G12=0.5,K12,TRUE,"")</f>
        <v/>
      </c>
      <c r="J12" s="4" t="str" cm="1">
        <f t="array" ref="J12">_xlfn.IFS(G12="n/a","",G12=1,K12,TRUE,"")</f>
        <v/>
      </c>
      <c r="K12" s="4" t="s">
        <v>148</v>
      </c>
      <c r="L12" s="28" t="s">
        <v>60</v>
      </c>
      <c r="M12" s="31" t="str">
        <f>IF(COUNTIF(Calculations!G34:G40,"&lt;&gt;n/a")&lt;&gt;0,SUMIF(Calculations!G34:G40,"&lt;&gt;n/a")/7,"n/a")</f>
        <v>n/a</v>
      </c>
      <c r="N12" s="27" t="str" cm="1">
        <f t="array" ref="N12">IF(M12="n/a"," ","Score: ")&amp;_xlfn.IFS(M12="n/a"," ",TRUE,ROUND(M12,2)*100&amp;"%")</f>
        <v xml:space="preserve">  </v>
      </c>
      <c r="O12" s="4"/>
      <c r="P12" s="4"/>
      <c r="Q12" s="4"/>
      <c r="R12" s="4"/>
      <c r="S12" s="4"/>
      <c r="T12" s="4"/>
      <c r="U12" s="4"/>
      <c r="V12" s="4"/>
      <c r="W12" s="4"/>
    </row>
    <row r="13" spans="2:24" x14ac:dyDescent="0.55000000000000004">
      <c r="B13" s="26" t="s">
        <v>10</v>
      </c>
      <c r="C13" s="27" t="s">
        <v>0</v>
      </c>
      <c r="D13" s="4"/>
      <c r="E13" s="28" t="s">
        <v>14</v>
      </c>
      <c r="F13" s="29">
        <f>'Area 3'!D14</f>
        <v>0</v>
      </c>
      <c r="G13" s="27" t="str" cm="1">
        <f t="array" ref="G13">_xlfn.IFS(F13="Yes",1,F13="In progress",0.5,F13="No",0,TRUE,"n/a")</f>
        <v>n/a</v>
      </c>
      <c r="H13" s="4" t="str" cm="1">
        <f t="array" ref="H13">_xlfn.IFS(G13="n/a",K13,G13=0,K13,TRUE,"")</f>
        <v>Q3.2: Guidance about accessing documents under various schemes</v>
      </c>
      <c r="I13" s="4" t="str" cm="1">
        <f t="array" ref="I13">_xlfn.IFS(G13="n/a","",G13=0.5,K13,TRUE,"")</f>
        <v/>
      </c>
      <c r="J13" s="4" t="str" cm="1">
        <f t="array" ref="J13">_xlfn.IFS(G13="n/a","",G13=1,K13,TRUE,"")</f>
        <v/>
      </c>
      <c r="K13" s="4" t="s">
        <v>149</v>
      </c>
      <c r="L13" s="28" t="s">
        <v>61</v>
      </c>
      <c r="M13" s="31" t="str">
        <f>IF(COUNTIF(Calculations!G41:G52,"&lt;&gt;n/a")&lt;&gt;0,SUMIF(Calculations!G41:G52,"&lt;&gt;n/a")/12,"n/a")</f>
        <v>n/a</v>
      </c>
      <c r="N13" s="27" t="str" cm="1">
        <f t="array" ref="N13">IF(M13="n/a"," ","Score: ")&amp;_xlfn.IFS(M13="n/a"," ",TRUE,ROUND(M13,2)*100&amp;"%")</f>
        <v xml:space="preserve">  </v>
      </c>
      <c r="O13" s="4"/>
      <c r="P13" s="4"/>
      <c r="Q13" s="4"/>
      <c r="R13" s="4"/>
      <c r="S13" s="4"/>
      <c r="T13" s="4"/>
      <c r="U13" s="4"/>
      <c r="V13" s="4"/>
      <c r="W13" s="4"/>
    </row>
    <row r="14" spans="2:24" ht="14.7" thickBot="1" x14ac:dyDescent="0.6">
      <c r="B14" s="26"/>
      <c r="C14" s="27" t="s">
        <v>94</v>
      </c>
      <c r="D14" s="4"/>
      <c r="E14" s="28" t="s">
        <v>15</v>
      </c>
      <c r="F14" s="29">
        <f>'Area 3'!D18</f>
        <v>0</v>
      </c>
      <c r="G14" s="27" t="str" cm="1">
        <f t="array" ref="G14">_xlfn.IFS(F14="Yes",1,F14="In progress",0.5,F14="No",0,TRUE,"n/a")</f>
        <v>n/a</v>
      </c>
      <c r="H14" s="4" t="str" cm="1">
        <f t="array" ref="H14">_xlfn.IFS(G14="n/a",K14,G14=0,K14,TRUE,"")</f>
        <v>Q3.3: Administrative access to routinely requested information</v>
      </c>
      <c r="I14" s="4" t="str" cm="1">
        <f t="array" ref="I14">_xlfn.IFS(G14="n/a","",G14=0.5,K14,TRUE,"")</f>
        <v/>
      </c>
      <c r="J14" s="4" t="str" cm="1">
        <f t="array" ref="J14">_xlfn.IFS(G14="n/a","",G14=1,K14,TRUE,"")</f>
        <v/>
      </c>
      <c r="K14" s="4" t="s">
        <v>150</v>
      </c>
      <c r="L14" s="33" t="s">
        <v>105</v>
      </c>
      <c r="M14" s="34" t="str">
        <f>IF(COUNTIF(M6:M13,"n/a"),"n/a",SUM(M6:M13)/8)</f>
        <v>n/a</v>
      </c>
      <c r="N14" s="35" t="str" cm="1">
        <f t="array" ref="N14">"Overall Score: "&amp;_xlfn.IFS(M14="n/a","",TRUE,ROUND(M14,2)*100&amp;"%")</f>
        <v xml:space="preserve">Overall Score: </v>
      </c>
      <c r="O14" s="4"/>
      <c r="P14" s="4"/>
      <c r="Q14" s="4"/>
      <c r="R14" s="4"/>
      <c r="S14" s="4"/>
      <c r="T14" s="4"/>
      <c r="U14" s="4"/>
      <c r="V14" s="4"/>
      <c r="W14" s="4"/>
    </row>
    <row r="15" spans="2:24" x14ac:dyDescent="0.55000000000000004">
      <c r="B15" s="26"/>
      <c r="C15" s="27" t="s">
        <v>2</v>
      </c>
      <c r="D15" s="4"/>
      <c r="E15" s="28" t="s">
        <v>16</v>
      </c>
      <c r="F15" s="29">
        <f>'Area 3'!D22</f>
        <v>0</v>
      </c>
      <c r="G15" s="27" t="str" cm="1">
        <f t="array" ref="G15">_xlfn.IFS(F15="Yes",1,F15="In progress",0.5,F15="No",0,TRUE,"n/a")</f>
        <v>n/a</v>
      </c>
      <c r="H15" s="4" t="str" cm="1">
        <f t="array" ref="H15">_xlfn.IFS(G15="n/a",K15,G15=0,K15,TRUE,"")</f>
        <v>Q3.4: Process for identifying updates to IPS entries</v>
      </c>
      <c r="I15" s="4" t="str" cm="1">
        <f t="array" ref="I15">_xlfn.IFS(G15="n/a","",G15=0.5,K15,TRUE,"")</f>
        <v/>
      </c>
      <c r="J15" s="4" t="str" cm="1">
        <f t="array" ref="J15">_xlfn.IFS(G15="n/a","",G15=1,K15,TRUE,"")</f>
        <v/>
      </c>
      <c r="K15" s="4" t="s">
        <v>151</v>
      </c>
      <c r="L15" s="18"/>
      <c r="M15" s="4"/>
      <c r="N15" s="4"/>
      <c r="O15" s="4"/>
      <c r="P15" s="4"/>
      <c r="Q15" s="4"/>
      <c r="R15" s="4"/>
      <c r="S15" s="4"/>
      <c r="T15" s="4"/>
      <c r="U15" s="4"/>
      <c r="V15" s="4"/>
      <c r="W15" s="4"/>
      <c r="X15" s="4"/>
    </row>
    <row r="16" spans="2:24" x14ac:dyDescent="0.55000000000000004">
      <c r="B16" s="26"/>
      <c r="C16" s="27"/>
      <c r="D16" s="4"/>
      <c r="E16" s="28" t="s">
        <v>17</v>
      </c>
      <c r="F16" s="29">
        <f>'Area 4'!D10</f>
        <v>0</v>
      </c>
      <c r="G16" s="27" t="str" cm="1">
        <f t="array" ref="G16">_xlfn.IFS(F16="Yes",1,F16="In progress",0.5,F16="No",0,TRUE,"n/a")</f>
        <v>n/a</v>
      </c>
      <c r="H16" s="4" t="str" cm="1">
        <f t="array" ref="H16">_xlfn.IFS(G16="n/a",K16,G16=0,K16,TRUE,"")</f>
        <v>Q4.1: Engagement with applicants prior to search and retrieval</v>
      </c>
      <c r="I16" s="4" t="str" cm="1">
        <f t="array" ref="I16">_xlfn.IFS(G16="n/a","",G16=0.5,K16,TRUE,"")</f>
        <v/>
      </c>
      <c r="J16" s="4" t="str" cm="1">
        <f t="array" ref="J16">_xlfn.IFS(G16="n/a","",G16=1,K16,TRUE,"")</f>
        <v/>
      </c>
      <c r="K16" s="4" t="s">
        <v>152</v>
      </c>
      <c r="L16" s="18"/>
      <c r="M16" s="4"/>
      <c r="N16" s="4"/>
      <c r="O16" s="4"/>
      <c r="P16" s="4"/>
      <c r="Q16" s="4"/>
      <c r="R16" s="4"/>
      <c r="S16" s="4"/>
      <c r="T16" s="4"/>
      <c r="U16" s="4"/>
      <c r="V16" s="4"/>
      <c r="W16" s="4"/>
      <c r="X16" s="4"/>
    </row>
    <row r="17" spans="2:24" x14ac:dyDescent="0.55000000000000004">
      <c r="B17" s="26" t="s">
        <v>19</v>
      </c>
      <c r="C17" s="27" t="s">
        <v>0</v>
      </c>
      <c r="D17" s="4"/>
      <c r="E17" s="28" t="s">
        <v>18</v>
      </c>
      <c r="F17" s="29">
        <f>'Area 4'!D14</f>
        <v>0</v>
      </c>
      <c r="G17" s="27" t="str" cm="1">
        <f t="array" ref="G17">_xlfn.IFS(F17="Yes",1,F17="In progress",0.5,F17="No",0,TRUE,"n/a")</f>
        <v>n/a</v>
      </c>
      <c r="H17" s="4" t="str" cm="1">
        <f t="array" ref="H17">_xlfn.IFS(G17="n/a",K17,G17=0,K17,TRUE,"")</f>
        <v>Q4.2: Timeframes for internal search and retrieval processes</v>
      </c>
      <c r="I17" s="4" t="str" cm="1">
        <f t="array" ref="I17">_xlfn.IFS(G17="n/a","",G17=0.5,K17,TRUE,"")</f>
        <v/>
      </c>
      <c r="J17" s="4" t="str" cm="1">
        <f t="array" ref="J17">_xlfn.IFS(G17="n/a","",G17=1,K17,TRUE,"")</f>
        <v/>
      </c>
      <c r="K17" s="4" t="s">
        <v>153</v>
      </c>
      <c r="L17" s="18"/>
      <c r="M17" s="4"/>
      <c r="N17" s="4"/>
      <c r="O17" s="4"/>
      <c r="P17" s="4"/>
      <c r="Q17" s="4"/>
      <c r="R17" s="4"/>
      <c r="S17" s="4"/>
      <c r="T17" s="4"/>
      <c r="U17" s="4"/>
      <c r="V17" s="4"/>
      <c r="W17" s="4"/>
      <c r="X17" s="4"/>
    </row>
    <row r="18" spans="2:24" x14ac:dyDescent="0.55000000000000004">
      <c r="B18" s="26"/>
      <c r="C18" s="27" t="s">
        <v>140</v>
      </c>
      <c r="D18" s="4"/>
      <c r="E18" s="28" t="s">
        <v>19</v>
      </c>
      <c r="F18" s="29">
        <f>'Area 4'!D18</f>
        <v>0</v>
      </c>
      <c r="G18" s="27" t="str" cm="1">
        <f t="array" ref="G18">_xlfn.IFS(F18="Yes",1,F18="Exists but not broadly available to staff",0.5,F18="No",0,TRUE,"n/a")</f>
        <v>n/a</v>
      </c>
      <c r="H18" s="4" t="str" cm="1">
        <f t="array" ref="H18">_xlfn.IFS(G18="n/a",K18,G18=0,K18,TRUE,"")</f>
        <v>Q4.3: Existence and availability of a FOI processing manual</v>
      </c>
      <c r="I18" s="4" t="str" cm="1">
        <f t="array" ref="I18">_xlfn.IFS(G18="n/a","",G18=0.5,K18,TRUE,"")</f>
        <v/>
      </c>
      <c r="J18" s="4" t="str" cm="1">
        <f t="array" ref="J18">_xlfn.IFS(G18="n/a","",G18=1,K18,TRUE,"")</f>
        <v/>
      </c>
      <c r="K18" s="4" t="s">
        <v>154</v>
      </c>
      <c r="L18" s="18"/>
      <c r="M18" s="4"/>
      <c r="N18" s="4"/>
      <c r="O18" s="4"/>
      <c r="P18" s="4"/>
      <c r="Q18" s="4"/>
      <c r="R18" s="4"/>
      <c r="S18" s="4"/>
      <c r="T18" s="4"/>
      <c r="U18" s="4"/>
      <c r="V18" s="4"/>
      <c r="W18" s="4"/>
      <c r="X18" s="4"/>
    </row>
    <row r="19" spans="2:24" x14ac:dyDescent="0.55000000000000004">
      <c r="B19" s="26"/>
      <c r="C19" s="27" t="s">
        <v>2</v>
      </c>
      <c r="D19" s="4"/>
      <c r="E19" s="28" t="s">
        <v>20</v>
      </c>
      <c r="F19" s="29">
        <f>'Area 4'!D22</f>
        <v>0</v>
      </c>
      <c r="G19" s="27" t="str" cm="1">
        <f t="array" ref="G19">_xlfn.IFS(F19="Yes",1,F19="In progress",0.5,F19="No",0,TRUE,"n/a")</f>
        <v>n/a</v>
      </c>
      <c r="H19" s="4" t="str" cm="1">
        <f t="array" ref="H19">_xlfn.IFS(G19="n/a",K19,G19=0,K19,TRUE,"")</f>
        <v>Q4.4: Templates for statements of reasons</v>
      </c>
      <c r="I19" s="4" t="str" cm="1">
        <f t="array" ref="I19">_xlfn.IFS(G19="n/a","",G19=0.5,K19,TRUE,"")</f>
        <v/>
      </c>
      <c r="J19" s="4" t="str" cm="1">
        <f t="array" ref="J19">_xlfn.IFS(G19="n/a","",G19=1,K19,TRUE,"")</f>
        <v/>
      </c>
      <c r="K19" s="4" t="s">
        <v>155</v>
      </c>
      <c r="L19" s="18"/>
      <c r="M19" s="4"/>
      <c r="N19" s="4"/>
      <c r="O19" s="4"/>
      <c r="P19" s="4"/>
      <c r="Q19" s="4"/>
      <c r="R19" s="4"/>
      <c r="S19" s="4"/>
      <c r="T19" s="4"/>
      <c r="U19" s="4"/>
      <c r="V19" s="4"/>
      <c r="W19" s="4"/>
      <c r="X19" s="4"/>
    </row>
    <row r="20" spans="2:24" x14ac:dyDescent="0.55000000000000004">
      <c r="B20" s="26"/>
      <c r="C20" s="27"/>
      <c r="D20" s="4"/>
      <c r="E20" s="28" t="s">
        <v>21</v>
      </c>
      <c r="F20" s="29">
        <f>'Area 4'!D26</f>
        <v>0</v>
      </c>
      <c r="G20" s="27" t="str" cm="1">
        <f t="array" ref="G20">_xlfn.IFS(F20="Yes",1,F20="In progress",0.5,F20="No",0,TRUE,"n/a")</f>
        <v>n/a</v>
      </c>
      <c r="H20" s="4" t="str" cm="1">
        <f t="array" ref="H20">_xlfn.IFS(G20="n/a",K20,G20=0,K20,TRUE,"")</f>
        <v>Q4.5: Seeking of extensions of time by agreement</v>
      </c>
      <c r="I20" s="4" t="str" cm="1">
        <f t="array" ref="I20">_xlfn.IFS(G20="n/a","",G20=0.5,K20,TRUE,"")</f>
        <v/>
      </c>
      <c r="J20" s="4" t="str" cm="1">
        <f t="array" ref="J20">_xlfn.IFS(G20="n/a","",G20=1,K20,TRUE,"")</f>
        <v/>
      </c>
      <c r="K20" s="4" t="s">
        <v>156</v>
      </c>
      <c r="L20" s="18"/>
      <c r="M20" s="4"/>
      <c r="N20" s="4"/>
      <c r="O20" s="4"/>
      <c r="P20" s="4"/>
      <c r="Q20" s="4"/>
      <c r="R20" s="4"/>
      <c r="S20" s="4"/>
      <c r="T20" s="4"/>
      <c r="U20" s="4"/>
      <c r="V20" s="4"/>
      <c r="W20" s="4"/>
      <c r="X20" s="4"/>
    </row>
    <row r="21" spans="2:24" x14ac:dyDescent="0.55000000000000004">
      <c r="B21" s="26" t="s">
        <v>22</v>
      </c>
      <c r="C21" s="27" t="s">
        <v>0</v>
      </c>
      <c r="D21" s="4"/>
      <c r="E21" s="28" t="s">
        <v>22</v>
      </c>
      <c r="F21" s="29">
        <f>'Area 4'!D30</f>
        <v>0</v>
      </c>
      <c r="G21" s="27" t="str" cm="1">
        <f t="array" ref="G21">_xlfn.IFS(F21="Yes",1,F21="Exists but not clearly accessible",0.5,F21="Exists but missing some information",0.5,F21="No",0,TRUE,"n/a")</f>
        <v>n/a</v>
      </c>
      <c r="H21" s="4" t="str" cm="1">
        <f t="array" ref="H21">_xlfn.IFS(G21="n/a",K21,G21=0,K21,TRUE,"")</f>
        <v>Q4.6: Availability and accessibility of information about FOI on website</v>
      </c>
      <c r="I21" s="4" t="str" cm="1">
        <f t="array" ref="I21">_xlfn.IFS(G21="n/a","",G21=0.5,K21,TRUE,"")</f>
        <v/>
      </c>
      <c r="J21" s="4" t="str" cm="1">
        <f t="array" ref="J21">_xlfn.IFS(G21="n/a","",G21=1,K21,TRUE,"")</f>
        <v/>
      </c>
      <c r="K21" s="4" t="s">
        <v>157</v>
      </c>
      <c r="L21" s="18"/>
      <c r="M21" s="4"/>
      <c r="N21" s="4"/>
      <c r="O21" s="4"/>
      <c r="P21" s="4"/>
      <c r="Q21" s="4"/>
      <c r="R21" s="4"/>
      <c r="S21" s="4"/>
      <c r="T21" s="4"/>
      <c r="U21" s="4"/>
      <c r="V21" s="4"/>
      <c r="W21" s="4"/>
      <c r="X21" s="4"/>
    </row>
    <row r="22" spans="2:24" x14ac:dyDescent="0.55000000000000004">
      <c r="B22" s="26"/>
      <c r="C22" s="27" t="s">
        <v>95</v>
      </c>
      <c r="D22" s="4"/>
      <c r="E22" s="28" t="s">
        <v>23</v>
      </c>
      <c r="F22" s="29">
        <f>'Area 4'!D34</f>
        <v>0</v>
      </c>
      <c r="G22" s="27" t="str" cm="1">
        <f t="array" ref="G22">_xlfn.IFS(F22="Yes",1,F22="Exist but not regularly updated",0.5,F22="Exist but don't reflect FOI Guidelines",0.5,F22="No",0,TRUE,"n/a")</f>
        <v>n/a</v>
      </c>
      <c r="H22" s="4" t="str" cm="1">
        <f t="array" ref="H22">_xlfn.IFS(G22="n/a",K22,G22=0,K22,TRUE,"")</f>
        <v>Q4.7: Policies in support of the FOI processing manual</v>
      </c>
      <c r="I22" s="4" t="str" cm="1">
        <f t="array" ref="I22">_xlfn.IFS(G22="n/a","",G22=0.5,K22,TRUE,"")</f>
        <v/>
      </c>
      <c r="J22" s="4" t="str" cm="1">
        <f t="array" ref="J22">_xlfn.IFS(G22="n/a","",G22=1,K22,TRUE,"")</f>
        <v/>
      </c>
      <c r="K22" s="4" t="s">
        <v>158</v>
      </c>
      <c r="L22" s="18"/>
      <c r="M22" s="4"/>
      <c r="N22" s="4"/>
      <c r="O22" s="4"/>
      <c r="P22" s="4"/>
      <c r="Q22" s="4"/>
      <c r="R22" s="4"/>
      <c r="S22" s="4"/>
      <c r="T22" s="4"/>
      <c r="U22" s="4"/>
      <c r="V22" s="4"/>
      <c r="W22" s="4"/>
      <c r="X22" s="4"/>
    </row>
    <row r="23" spans="2:24" x14ac:dyDescent="0.55000000000000004">
      <c r="B23" s="26"/>
      <c r="C23" s="27" t="s">
        <v>96</v>
      </c>
      <c r="D23" s="4"/>
      <c r="E23" s="28" t="s">
        <v>24</v>
      </c>
      <c r="F23" s="29">
        <f>'Area 4'!D38</f>
        <v>0</v>
      </c>
      <c r="G23" s="27" t="str" cm="1">
        <f t="array" ref="G23">_xlfn.IFS(F23="Never",1,F23="Occasionally",1,F23="Routinely",0,TRUE,"n/a")</f>
        <v>n/a</v>
      </c>
      <c r="H23" s="4" t="str" cm="1">
        <f t="array" ref="H23">_xlfn.IFS(G23="n/a",K23,G23=0,K23,TRUE,"")</f>
        <v>Q4.8: Reliance on legal advice and management</v>
      </c>
      <c r="I23" s="4" t="str" cm="1">
        <f t="array" ref="I23">_xlfn.IFS(G23="n/a","",G23=0.5,K23,TRUE,"")</f>
        <v/>
      </c>
      <c r="J23" s="4" t="str" cm="1">
        <f t="array" ref="J23">_xlfn.IFS(G23="n/a","",G23=1,K23,TRUE,"")</f>
        <v/>
      </c>
      <c r="K23" s="4" t="s">
        <v>159</v>
      </c>
      <c r="L23" s="18"/>
      <c r="M23" s="4"/>
      <c r="N23" s="4"/>
      <c r="O23" s="4"/>
      <c r="P23" s="4"/>
      <c r="Q23" s="4"/>
      <c r="R23" s="4"/>
      <c r="S23" s="4"/>
      <c r="T23" s="4"/>
      <c r="U23" s="4"/>
      <c r="V23" s="4"/>
      <c r="W23" s="4"/>
      <c r="X23" s="4"/>
    </row>
    <row r="24" spans="2:24" x14ac:dyDescent="0.55000000000000004">
      <c r="B24" s="26"/>
      <c r="C24" s="27" t="s">
        <v>2</v>
      </c>
      <c r="D24" s="4"/>
      <c r="E24" s="28" t="s">
        <v>25</v>
      </c>
      <c r="F24" s="29">
        <f>'Area 5'!D10</f>
        <v>0</v>
      </c>
      <c r="G24" s="27" t="str" cm="1">
        <f t="array" ref="G24">_xlfn.IFS(F24="Yes",1,F24="In progress",0.5,F24="No",0,TRUE,"n/a")</f>
        <v>n/a</v>
      </c>
      <c r="H24" s="4" t="str" cm="1">
        <f t="array" ref="H24">_xlfn.IFS(G24="n/a",K24,G24=0,K24,TRUE,"")</f>
        <v>Q5.1: Process for publishing documents on the disclosure log</v>
      </c>
      <c r="I24" s="4" t="str" cm="1">
        <f t="array" ref="I24">_xlfn.IFS(G24="n/a","",G24=0.5,K24,TRUE,"")</f>
        <v/>
      </c>
      <c r="J24" s="4" t="str" cm="1">
        <f t="array" ref="J24">_xlfn.IFS(G24="n/a","",G24=1,K24,TRUE,"")</f>
        <v/>
      </c>
      <c r="K24" s="4" t="s">
        <v>160</v>
      </c>
      <c r="L24" s="18"/>
      <c r="M24" s="4"/>
      <c r="N24" s="4"/>
      <c r="O24" s="4"/>
      <c r="P24" s="4"/>
      <c r="Q24" s="4"/>
      <c r="R24" s="4"/>
      <c r="S24" s="4"/>
      <c r="T24" s="4"/>
      <c r="U24" s="4"/>
      <c r="V24" s="4"/>
      <c r="W24" s="4"/>
      <c r="X24" s="4"/>
    </row>
    <row r="25" spans="2:24" x14ac:dyDescent="0.55000000000000004">
      <c r="B25" s="26"/>
      <c r="C25" s="27"/>
      <c r="D25" s="4"/>
      <c r="E25" s="28" t="s">
        <v>26</v>
      </c>
      <c r="F25" s="29">
        <f>'Area 5'!D14</f>
        <v>0</v>
      </c>
      <c r="G25" s="27" t="str" cm="1">
        <f t="array" ref="G25">_xlfn.IFS(F25="Yes",1,F25="In progress",0.5,F25="No",0,TRUE,"n/a")</f>
        <v>n/a</v>
      </c>
      <c r="H25" s="4" t="str" cm="1">
        <f t="array" ref="H25">_xlfn.IFS(G25="n/a",K25,G25=0,K25,TRUE,"")</f>
        <v>Q5.2: Compliance with timeframe for disclosure-log publication</v>
      </c>
      <c r="I25" s="4" t="str" cm="1">
        <f t="array" ref="I25">_xlfn.IFS(G25="n/a","",G25=0.5,K25,TRUE,"")</f>
        <v/>
      </c>
      <c r="J25" s="4" t="str" cm="1">
        <f t="array" ref="J25">_xlfn.IFS(G25="n/a","",G25=1,K25,TRUE,"")</f>
        <v/>
      </c>
      <c r="K25" s="4" t="s">
        <v>161</v>
      </c>
      <c r="L25" s="18"/>
      <c r="M25" s="4"/>
      <c r="N25" s="4"/>
      <c r="O25" s="4"/>
      <c r="P25" s="4"/>
      <c r="Q25" s="4"/>
      <c r="R25" s="4"/>
      <c r="S25" s="4"/>
      <c r="T25" s="4"/>
      <c r="U25" s="4"/>
      <c r="V25" s="4"/>
      <c r="W25" s="4"/>
      <c r="X25" s="4"/>
    </row>
    <row r="26" spans="2:24" x14ac:dyDescent="0.55000000000000004">
      <c r="B26" s="26" t="s">
        <v>23</v>
      </c>
      <c r="C26" s="27" t="s">
        <v>0</v>
      </c>
      <c r="D26" s="4"/>
      <c r="E26" s="28" t="s">
        <v>27</v>
      </c>
      <c r="F26" s="29">
        <f>'Area 5'!D18</f>
        <v>0</v>
      </c>
      <c r="G26" s="27" t="str" cm="1">
        <f t="array" ref="G26">_xlfn.IFS(F26="Yes",1,F26="In progress",0.5,F26="No",0,TRUE,"n/a")</f>
        <v>n/a</v>
      </c>
      <c r="H26" s="4" t="str" cm="1">
        <f t="array" ref="H26">_xlfn.IFS(G26="n/a",K26,G26=0,K26,TRUE,"")</f>
        <v>Q5.3: Availability of documents released under FOI for direct download</v>
      </c>
      <c r="I26" s="4" t="str" cm="1">
        <f t="array" ref="I26">_xlfn.IFS(G26="n/a","",G26=0.5,K26,TRUE,"")</f>
        <v/>
      </c>
      <c r="J26" s="4" t="str" cm="1">
        <f t="array" ref="J26">_xlfn.IFS(G26="n/a","",G26=1,K26,TRUE,"")</f>
        <v/>
      </c>
      <c r="K26" s="4" t="s">
        <v>162</v>
      </c>
      <c r="L26" s="18"/>
      <c r="M26" s="4"/>
      <c r="N26" s="4"/>
      <c r="O26" s="4"/>
      <c r="P26" s="4"/>
      <c r="Q26" s="4"/>
      <c r="R26" s="4"/>
      <c r="S26" s="4"/>
      <c r="T26" s="4"/>
      <c r="U26" s="4"/>
      <c r="V26" s="4"/>
      <c r="W26" s="4"/>
      <c r="X26" s="4"/>
    </row>
    <row r="27" spans="2:24" x14ac:dyDescent="0.55000000000000004">
      <c r="B27" s="26"/>
      <c r="C27" s="27" t="s">
        <v>97</v>
      </c>
      <c r="D27" s="4"/>
      <c r="E27" s="28" t="s">
        <v>28</v>
      </c>
      <c r="F27" s="29">
        <f>'Area 5'!D22</f>
        <v>0</v>
      </c>
      <c r="G27" s="27" t="str" cm="1">
        <f t="array" ref="G27">_xlfn.IFS(F27="Yes",1,F27="In progress",0.5,F27="No",0,TRUE,"n/a")</f>
        <v>n/a</v>
      </c>
      <c r="H27" s="4" t="str" cm="1">
        <f t="array" ref="H27">_xlfn.IFS(G27="n/a",K27,G27=0,K27,TRUE,"")</f>
        <v>Q5.4: Use of sample disclosure log table</v>
      </c>
      <c r="I27" s="4" t="str" cm="1">
        <f t="array" ref="I27">_xlfn.IFS(G27="n/a","",G27=0.5,K27,TRUE,"")</f>
        <v/>
      </c>
      <c r="J27" s="4" t="str" cm="1">
        <f t="array" ref="J27">_xlfn.IFS(G27="n/a","",G27=1,K27,TRUE,"")</f>
        <v/>
      </c>
      <c r="K27" s="4" t="s">
        <v>163</v>
      </c>
      <c r="L27" s="18"/>
      <c r="M27" s="4"/>
      <c r="N27" s="4"/>
      <c r="O27" s="4"/>
      <c r="P27" s="4"/>
      <c r="Q27" s="4"/>
      <c r="R27" s="4"/>
      <c r="S27" s="4"/>
      <c r="T27" s="4"/>
      <c r="U27" s="4"/>
      <c r="V27" s="4"/>
      <c r="W27" s="4"/>
      <c r="X27" s="4"/>
    </row>
    <row r="28" spans="2:24" x14ac:dyDescent="0.55000000000000004">
      <c r="B28" s="26"/>
      <c r="C28" s="27" t="s">
        <v>98</v>
      </c>
      <c r="D28" s="4"/>
      <c r="E28" s="28" t="s">
        <v>29</v>
      </c>
      <c r="F28" s="29">
        <f>'Area 5'!D26</f>
        <v>0</v>
      </c>
      <c r="G28" s="27" t="str" cm="1">
        <f t="array" ref="G28">_xlfn.IFS(F28="Yes",1,F28="In progress",0.5,F28="No",0,TRUE,"n/a")</f>
        <v>n/a</v>
      </c>
      <c r="H28" s="4" t="str" cm="1">
        <f t="array" ref="H28">_xlfn.IFS(G28="n/a",K28,G28=0,K28,TRUE,"")</f>
        <v>Q5.5: Compliance with accessibility standards</v>
      </c>
      <c r="I28" s="4" t="str" cm="1">
        <f t="array" ref="I28">_xlfn.IFS(G28="n/a","",G28=0.5,K28,TRUE,"")</f>
        <v/>
      </c>
      <c r="J28" s="4" t="str" cm="1">
        <f t="array" ref="J28">_xlfn.IFS(G28="n/a","",G28=1,K28,TRUE,"")</f>
        <v/>
      </c>
      <c r="K28" s="4" t="s">
        <v>164</v>
      </c>
      <c r="L28" s="18"/>
      <c r="M28" s="4"/>
      <c r="N28" s="4"/>
      <c r="O28" s="4"/>
      <c r="P28" s="4"/>
      <c r="Q28" s="4"/>
      <c r="R28" s="4"/>
      <c r="S28" s="4"/>
      <c r="T28" s="4"/>
      <c r="U28" s="4"/>
      <c r="V28" s="4"/>
      <c r="W28" s="4"/>
      <c r="X28" s="4"/>
    </row>
    <row r="29" spans="2:24" x14ac:dyDescent="0.55000000000000004">
      <c r="B29" s="26"/>
      <c r="C29" s="27" t="s">
        <v>2</v>
      </c>
      <c r="D29" s="4"/>
      <c r="E29" s="28" t="s">
        <v>30</v>
      </c>
      <c r="F29" s="29">
        <f>'Area 6'!D10</f>
        <v>0</v>
      </c>
      <c r="G29" s="27" t="str" cm="1">
        <f t="array" ref="G29">_xlfn.IFS(F29="Yes",1,F29="In progress",0.5,F29="No",0,TRUE,"n/a")</f>
        <v>n/a</v>
      </c>
      <c r="H29" s="4" t="str" cm="1">
        <f t="array" ref="H29">_xlfn.IFS(G29="n/a",K29,G29=0,K29,TRUE,"")</f>
        <v>Q6.1: Officer responsible for feedback regarding quarterly FOI statistics</v>
      </c>
      <c r="I29" s="4" t="str" cm="1">
        <f t="array" ref="I29">_xlfn.IFS(G29="n/a","",G29=0.5,K29,TRUE,"")</f>
        <v/>
      </c>
      <c r="J29" s="4" t="str" cm="1">
        <f t="array" ref="J29">_xlfn.IFS(G29="n/a","",G29=1,K29,TRUE,"")</f>
        <v/>
      </c>
      <c r="K29" s="4" t="s">
        <v>165</v>
      </c>
      <c r="L29" s="18"/>
      <c r="M29" s="4"/>
      <c r="N29" s="4"/>
      <c r="O29" s="4"/>
      <c r="P29" s="4"/>
      <c r="Q29" s="4"/>
      <c r="R29" s="4"/>
      <c r="S29" s="4"/>
      <c r="T29" s="4"/>
      <c r="U29" s="4"/>
      <c r="V29" s="4"/>
      <c r="W29" s="4"/>
      <c r="X29" s="4"/>
    </row>
    <row r="30" spans="2:24" x14ac:dyDescent="0.55000000000000004">
      <c r="B30" s="26"/>
      <c r="C30" s="27"/>
      <c r="D30" s="4"/>
      <c r="E30" s="28" t="s">
        <v>31</v>
      </c>
      <c r="F30" s="29">
        <f>'Area 6'!D14</f>
        <v>0</v>
      </c>
      <c r="G30" s="27" t="str" cm="1">
        <f t="array" ref="G30">_xlfn.IFS(F30="Yes",1,F30="In progress",0.5,F30="No",0,TRUE,"n/a")</f>
        <v>n/a</v>
      </c>
      <c r="H30" s="4" t="str" cm="1">
        <f t="array" ref="H30">_xlfn.IFS(G30="n/a",K30,G30=0,K30,TRUE,"")</f>
        <v>Q6.2: Quality assurance process for FOI statistics</v>
      </c>
      <c r="I30" s="4" t="str" cm="1">
        <f t="array" ref="I30">_xlfn.IFS(G30="n/a","",G30=0.5,K30,TRUE,"")</f>
        <v/>
      </c>
      <c r="J30" s="4" t="str" cm="1">
        <f t="array" ref="J30">_xlfn.IFS(G30="n/a","",G30=1,K30,TRUE,"")</f>
        <v/>
      </c>
      <c r="K30" s="4" t="s">
        <v>166</v>
      </c>
      <c r="L30" s="18"/>
      <c r="M30" s="4"/>
      <c r="N30" s="4"/>
      <c r="O30" s="4"/>
      <c r="P30" s="4"/>
      <c r="Q30" s="4"/>
      <c r="R30" s="4"/>
      <c r="S30" s="4"/>
      <c r="T30" s="4"/>
      <c r="U30" s="4"/>
      <c r="V30" s="4"/>
      <c r="W30" s="4"/>
      <c r="X30" s="4"/>
    </row>
    <row r="31" spans="2:24" x14ac:dyDescent="0.55000000000000004">
      <c r="B31" s="26" t="s">
        <v>42</v>
      </c>
      <c r="C31" s="27" t="s">
        <v>0</v>
      </c>
      <c r="D31" s="4"/>
      <c r="E31" s="28" t="s">
        <v>32</v>
      </c>
      <c r="F31" s="29">
        <f>'Area 6'!D18</f>
        <v>0</v>
      </c>
      <c r="G31" s="27" t="str" cm="1">
        <f t="array" ref="G31">_xlfn.IFS(F31="Yes",1,F31="In progress",0.5,F31="No",0,TRUE,"n/a")</f>
        <v>n/a</v>
      </c>
      <c r="H31" s="4" t="str" cm="1">
        <f t="array" ref="H31">_xlfn.IFS(G31="n/a",K31,G31=0,K31,TRUE,"")</f>
        <v>Q6.3: Review of FOI statistics to identify trends</v>
      </c>
      <c r="I31" s="4" t="str" cm="1">
        <f t="array" ref="I31">_xlfn.IFS(G31="n/a","",G31=0.5,K31,TRUE,"")</f>
        <v/>
      </c>
      <c r="J31" s="4" t="str" cm="1">
        <f t="array" ref="J31">_xlfn.IFS(G31="n/a","",G31=1,K31,TRUE,"")</f>
        <v/>
      </c>
      <c r="K31" s="4" t="s">
        <v>167</v>
      </c>
      <c r="L31" s="18"/>
      <c r="M31" s="4"/>
      <c r="N31" s="4"/>
      <c r="O31" s="4"/>
      <c r="P31" s="4"/>
      <c r="Q31" s="4"/>
      <c r="R31" s="4"/>
      <c r="S31" s="4"/>
      <c r="T31" s="4"/>
      <c r="U31" s="4"/>
      <c r="V31" s="4"/>
      <c r="W31" s="4"/>
      <c r="X31" s="4"/>
    </row>
    <row r="32" spans="2:24" x14ac:dyDescent="0.55000000000000004">
      <c r="B32" s="26"/>
      <c r="C32" s="27" t="s">
        <v>99</v>
      </c>
      <c r="D32" s="4"/>
      <c r="E32" s="28" t="s">
        <v>33</v>
      </c>
      <c r="F32" s="29">
        <f>'Area 6'!D22</f>
        <v>0</v>
      </c>
      <c r="G32" s="27" t="str" cm="1">
        <f t="array" ref="G32">_xlfn.IFS(F32="Yes",1,F32="In progress",0.5,F32="No",0,TRUE,"n/a")</f>
        <v>n/a</v>
      </c>
      <c r="H32" s="4" t="str" cm="1">
        <f t="array" ref="H32">_xlfn.IFS(G32="n/a",K32,G32=0,K32,TRUE,"")</f>
        <v>Q6.4: Timeliness of quarterly and annual FOI statistics</v>
      </c>
      <c r="I32" s="4" t="str" cm="1">
        <f t="array" ref="I32">_xlfn.IFS(G32="n/a","",G32=0.5,K32,TRUE,"")</f>
        <v/>
      </c>
      <c r="J32" s="4" t="str" cm="1">
        <f t="array" ref="J32">_xlfn.IFS(G32="n/a","",G32=1,K32,TRUE,"")</f>
        <v/>
      </c>
      <c r="K32" s="4" t="s">
        <v>168</v>
      </c>
      <c r="L32" s="18"/>
      <c r="M32" s="4"/>
      <c r="N32" s="4"/>
      <c r="O32" s="4"/>
      <c r="P32" s="4"/>
      <c r="Q32" s="4"/>
      <c r="R32" s="4"/>
      <c r="S32" s="4"/>
      <c r="T32" s="4"/>
      <c r="U32" s="4"/>
      <c r="V32" s="4"/>
      <c r="W32" s="4"/>
      <c r="X32" s="4"/>
    </row>
    <row r="33" spans="2:24" x14ac:dyDescent="0.55000000000000004">
      <c r="B33" s="26"/>
      <c r="C33" s="27" t="s">
        <v>100</v>
      </c>
      <c r="D33" s="4"/>
      <c r="E33" s="28" t="s">
        <v>34</v>
      </c>
      <c r="F33" s="29">
        <f>'Area 6'!D26</f>
        <v>0</v>
      </c>
      <c r="G33" s="27" t="str" cm="1">
        <f t="array" ref="G33">_xlfn.IFS(F33="Yes",1,F33="In progress",0.5,F33="No",0,TRUE,"n/a")</f>
        <v>n/a</v>
      </c>
      <c r="H33" s="4" t="str" cm="1">
        <f t="array" ref="H33">_xlfn.IFS(G33="n/a",K33,G33=0,K33,TRUE,"")</f>
        <v>Q6.5: Identification or analysis of trends in FOI processing</v>
      </c>
      <c r="I33" s="4" t="str" cm="1">
        <f t="array" ref="I33">_xlfn.IFS(G33="n/a","",G33=0.5,K33,TRUE,"")</f>
        <v/>
      </c>
      <c r="J33" s="4" t="str" cm="1">
        <f t="array" ref="J33">_xlfn.IFS(G33="n/a","",G33=1,K33,TRUE,"")</f>
        <v/>
      </c>
      <c r="K33" s="4" t="s">
        <v>169</v>
      </c>
      <c r="L33" s="18"/>
      <c r="M33" s="4"/>
      <c r="N33" s="4"/>
      <c r="O33" s="4"/>
      <c r="P33" s="4"/>
      <c r="Q33" s="4"/>
      <c r="R33" s="4"/>
      <c r="S33" s="4"/>
      <c r="T33" s="4"/>
      <c r="U33" s="4"/>
      <c r="V33" s="4"/>
      <c r="W33" s="4"/>
      <c r="X33" s="4"/>
    </row>
    <row r="34" spans="2:24" x14ac:dyDescent="0.55000000000000004">
      <c r="B34" s="26"/>
      <c r="C34" s="27" t="s">
        <v>2</v>
      </c>
      <c r="D34" s="4"/>
      <c r="E34" s="28" t="s">
        <v>35</v>
      </c>
      <c r="F34" s="29">
        <f>'Area 7'!D10</f>
        <v>0</v>
      </c>
      <c r="G34" s="27" t="str" cm="1">
        <f t="array" ref="G34">_xlfn.IFS(F34="Yes",1,F34="In progress",0.5,F34="No",0,TRUE,"n/a")</f>
        <v>n/a</v>
      </c>
      <c r="H34" s="4" t="str" cm="1">
        <f t="array" ref="H34">_xlfn.IFS(G34="n/a",K34,G34=0,K34,TRUE,"")</f>
        <v>Q7.1: Use of smartforms for FOI requests</v>
      </c>
      <c r="I34" s="4" t="str" cm="1">
        <f t="array" ref="I34">_xlfn.IFS(G34="n/a","",G34=0.5,K34,TRUE,"")</f>
        <v/>
      </c>
      <c r="J34" s="4" t="str" cm="1">
        <f t="array" ref="J34">_xlfn.IFS(G34="n/a","",G34=1,K34,TRUE,"")</f>
        <v/>
      </c>
      <c r="K34" s="4" t="s">
        <v>170</v>
      </c>
      <c r="L34" s="18"/>
      <c r="M34" s="4"/>
      <c r="N34" s="4"/>
      <c r="O34" s="4"/>
      <c r="P34" s="4"/>
      <c r="Q34" s="4"/>
      <c r="R34" s="4"/>
      <c r="S34" s="4"/>
      <c r="T34" s="4"/>
      <c r="U34" s="4"/>
      <c r="V34" s="4"/>
      <c r="W34" s="4"/>
      <c r="X34" s="4"/>
    </row>
    <row r="35" spans="2:24" x14ac:dyDescent="0.55000000000000004">
      <c r="B35" s="26"/>
      <c r="C35" s="27"/>
      <c r="D35" s="4"/>
      <c r="E35" s="28" t="s">
        <v>36</v>
      </c>
      <c r="F35" s="29">
        <f>'Area 7'!D14</f>
        <v>0</v>
      </c>
      <c r="G35" s="27" t="str" cm="1">
        <f t="array" ref="G35">_xlfn.IFS(F35="Yes",1,F35="In progress",0.5,F35="No",0,TRUE,"n/a")</f>
        <v>n/a</v>
      </c>
      <c r="H35" s="4" t="str" cm="1">
        <f t="array" ref="H35">_xlfn.IFS(G35="n/a",K35,G35=0,K35,TRUE,"")</f>
        <v>Q7.2: Use of case management systems</v>
      </c>
      <c r="I35" s="4" t="str" cm="1">
        <f t="array" ref="I35">_xlfn.IFS(G35="n/a","",G35=0.5,K35,TRUE,"")</f>
        <v/>
      </c>
      <c r="J35" s="4" t="str" cm="1">
        <f t="array" ref="J35">_xlfn.IFS(G35="n/a","",G35=1,K35,TRUE,"")</f>
        <v/>
      </c>
      <c r="K35" s="4" t="s">
        <v>171</v>
      </c>
      <c r="L35" s="18"/>
      <c r="M35" s="4"/>
      <c r="N35" s="4"/>
      <c r="O35" s="4"/>
      <c r="P35" s="4"/>
      <c r="Q35" s="4"/>
      <c r="R35" s="4"/>
      <c r="S35" s="4"/>
      <c r="T35" s="4"/>
      <c r="U35" s="4"/>
      <c r="V35" s="4"/>
      <c r="W35" s="4"/>
      <c r="X35" s="4"/>
    </row>
    <row r="36" spans="2:24" x14ac:dyDescent="0.55000000000000004">
      <c r="B36" s="26" t="s">
        <v>101</v>
      </c>
      <c r="C36" s="27" t="s">
        <v>0</v>
      </c>
      <c r="D36" s="4"/>
      <c r="E36" s="28" t="s">
        <v>37</v>
      </c>
      <c r="F36" s="29">
        <f>'Area 7'!D18</f>
        <v>0</v>
      </c>
      <c r="G36" s="27" t="str" cm="1">
        <f t="array" ref="G36">_xlfn.IFS(F36="Yes",1,F36="In progress",0.5,F36="No",0,TRUE,"n/a")</f>
        <v>n/a</v>
      </c>
      <c r="H36" s="4" t="str" cm="1">
        <f t="array" ref="H36">_xlfn.IFS(G36="n/a",K36,G36=0,K36,TRUE,"")</f>
        <v>Q7.3: Plan for managing an increased FOI caseload</v>
      </c>
      <c r="I36" s="4" t="str" cm="1">
        <f t="array" ref="I36">_xlfn.IFS(G36="n/a","",G36=0.5,K36,TRUE,"")</f>
        <v/>
      </c>
      <c r="J36" s="4" t="str" cm="1">
        <f t="array" ref="J36">_xlfn.IFS(G36="n/a","",G36=1,K36,TRUE,"")</f>
        <v/>
      </c>
      <c r="K36" s="4" t="s">
        <v>172</v>
      </c>
      <c r="L36" s="18"/>
      <c r="M36" s="4"/>
      <c r="N36" s="4"/>
      <c r="O36" s="4"/>
      <c r="P36" s="4"/>
      <c r="Q36" s="4"/>
      <c r="R36" s="4"/>
      <c r="S36" s="4"/>
      <c r="T36" s="4"/>
      <c r="U36" s="4"/>
      <c r="V36" s="4"/>
      <c r="W36" s="4"/>
      <c r="X36" s="4"/>
    </row>
    <row r="37" spans="2:24" x14ac:dyDescent="0.55000000000000004">
      <c r="B37" s="26"/>
      <c r="C37" s="27" t="s">
        <v>100</v>
      </c>
      <c r="D37" s="4"/>
      <c r="E37" s="28" t="s">
        <v>38</v>
      </c>
      <c r="F37" s="29">
        <f>'Area 7'!D22</f>
        <v>0</v>
      </c>
      <c r="G37" s="27" t="str" cm="1">
        <f t="array" ref="G37">_xlfn.IFS(F37="Yes",1,F37="In progress",0.5,F37="No",0,TRUE,"n/a")</f>
        <v>n/a</v>
      </c>
      <c r="H37" s="4" t="str" cm="1">
        <f t="array" ref="H37">_xlfn.IFS(G37="n/a",K37,G37=0,K37,TRUE,"")</f>
        <v>Q7.4: Existence of a surge team</v>
      </c>
      <c r="I37" s="4" t="str" cm="1">
        <f t="array" ref="I37">_xlfn.IFS(G37="n/a","",G37=0.5,K37,TRUE,"")</f>
        <v/>
      </c>
      <c r="J37" s="4" t="str" cm="1">
        <f t="array" ref="J37">_xlfn.IFS(G37="n/a","",G37=1,K37,TRUE,"")</f>
        <v/>
      </c>
      <c r="K37" s="4" t="s">
        <v>173</v>
      </c>
      <c r="L37" s="18"/>
      <c r="M37" s="4"/>
      <c r="N37" s="4"/>
      <c r="O37" s="4"/>
      <c r="P37" s="4"/>
      <c r="Q37" s="4"/>
      <c r="R37" s="4"/>
      <c r="S37" s="4"/>
      <c r="T37" s="4"/>
      <c r="U37" s="4"/>
      <c r="V37" s="4"/>
      <c r="W37" s="4"/>
      <c r="X37" s="4"/>
    </row>
    <row r="38" spans="2:24" ht="14.7" thickBot="1" x14ac:dyDescent="0.6">
      <c r="B38" s="36"/>
      <c r="C38" s="35" t="s">
        <v>2</v>
      </c>
      <c r="D38" s="4"/>
      <c r="E38" s="28" t="s">
        <v>39</v>
      </c>
      <c r="F38" s="29">
        <f>'Area 7'!D26</f>
        <v>0</v>
      </c>
      <c r="G38" s="27" t="str" cm="1">
        <f t="array" ref="G38">_xlfn.IFS(F38="Yes",1,F38="In progress",0.5,F38="No",0,TRUE,"n/a")</f>
        <v>n/a</v>
      </c>
      <c r="H38" s="4" t="str" cm="1">
        <f t="array" ref="H38">_xlfn.IFS(G38="n/a",K38,G38=0,K38,TRUE,"")</f>
        <v>Q7.5: Identification of improvements for FOI processes</v>
      </c>
      <c r="I38" s="4" t="str" cm="1">
        <f t="array" ref="I38">_xlfn.IFS(G38="n/a","",G38=0.5,K38,TRUE,"")</f>
        <v/>
      </c>
      <c r="J38" s="4" t="str" cm="1">
        <f t="array" ref="J38">_xlfn.IFS(G38="n/a","",G38=1,K38,TRUE,"")</f>
        <v/>
      </c>
      <c r="K38" s="4" t="s">
        <v>174</v>
      </c>
      <c r="L38" s="18"/>
      <c r="M38" s="4"/>
      <c r="N38" s="4"/>
      <c r="O38" s="4"/>
      <c r="P38" s="4"/>
      <c r="Q38" s="4"/>
      <c r="R38" s="4"/>
      <c r="S38" s="4"/>
      <c r="T38" s="4"/>
      <c r="U38" s="4"/>
      <c r="V38" s="4"/>
      <c r="W38" s="4"/>
      <c r="X38" s="4"/>
    </row>
    <row r="39" spans="2:24" x14ac:dyDescent="0.55000000000000004">
      <c r="B39" s="4"/>
      <c r="C39" s="18"/>
      <c r="D39" s="4"/>
      <c r="E39" s="28" t="s">
        <v>40</v>
      </c>
      <c r="F39" s="29">
        <f>'Area 7'!D30</f>
        <v>0</v>
      </c>
      <c r="G39" s="27" t="str" cm="1">
        <f t="array" ref="G39">_xlfn.IFS(F39="Yes",1,F39="In progress",0.5,F39="No",0,TRUE,"n/a")</f>
        <v>n/a</v>
      </c>
      <c r="H39" s="4" t="str" cm="1">
        <f t="array" ref="H39">_xlfn.IFS(G39="n/a",K39,G39=0,K39,TRUE,"")</f>
        <v>Q7.6: Process documents to support business areas conducting search and retrieval</v>
      </c>
      <c r="I39" s="4" t="str" cm="1">
        <f t="array" ref="I39">_xlfn.IFS(G39="n/a","",G39=0.5,K39,TRUE,"")</f>
        <v/>
      </c>
      <c r="J39" s="4" t="str" cm="1">
        <f t="array" ref="J39">_xlfn.IFS(G39="n/a","",G39=1,K39,TRUE,"")</f>
        <v/>
      </c>
      <c r="K39" s="4" t="s">
        <v>175</v>
      </c>
      <c r="L39" s="18"/>
      <c r="M39" s="4"/>
      <c r="N39" s="4"/>
      <c r="O39" s="4"/>
      <c r="P39" s="4"/>
      <c r="Q39" s="4"/>
      <c r="R39" s="4"/>
      <c r="S39" s="4"/>
      <c r="T39" s="4"/>
      <c r="U39" s="4"/>
      <c r="V39" s="4"/>
      <c r="W39" s="4"/>
      <c r="X39" s="4"/>
    </row>
    <row r="40" spans="2:24" x14ac:dyDescent="0.55000000000000004">
      <c r="B40" s="4"/>
      <c r="C40" s="18" t="s">
        <v>0</v>
      </c>
      <c r="D40" s="4"/>
      <c r="E40" s="28" t="s">
        <v>41</v>
      </c>
      <c r="F40" s="29">
        <f>'Area 7'!D34</f>
        <v>0</v>
      </c>
      <c r="G40" s="27" t="str" cm="1">
        <f t="array" ref="G40">_xlfn.IFS(F40="Yes",1,F40="In progress",0.5,F40="No",0,TRUE,"n/a")</f>
        <v>n/a</v>
      </c>
      <c r="H40" s="4" t="str" cm="1">
        <f t="array" ref="H40">_xlfn.IFS(G40="n/a",K40,G40=0,K40,TRUE,"")</f>
        <v>Q7.7: Identification of documents routinely released to publish on IPS</v>
      </c>
      <c r="I40" s="4" t="str" cm="1">
        <f t="array" ref="I40">_xlfn.IFS(G40="n/a","",G40=0.5,K40,TRUE,"")</f>
        <v/>
      </c>
      <c r="J40" s="4" t="str" cm="1">
        <f t="array" ref="J40">_xlfn.IFS(G40="n/a","",G40=1,K40,TRUE,"")</f>
        <v/>
      </c>
      <c r="K40" s="4" t="s">
        <v>176</v>
      </c>
      <c r="L40" s="18"/>
      <c r="M40" s="4"/>
      <c r="N40" s="4"/>
      <c r="O40" s="4"/>
      <c r="P40" s="4"/>
      <c r="Q40" s="4"/>
      <c r="R40" s="4"/>
      <c r="S40" s="4"/>
      <c r="T40" s="4"/>
      <c r="U40" s="4"/>
      <c r="V40" s="4"/>
      <c r="W40" s="4"/>
      <c r="X40" s="4"/>
    </row>
    <row r="41" spans="2:24" x14ac:dyDescent="0.55000000000000004">
      <c r="B41" s="4"/>
      <c r="C41" s="18" t="s">
        <v>2</v>
      </c>
      <c r="D41" s="4"/>
      <c r="E41" s="28" t="s">
        <v>42</v>
      </c>
      <c r="F41" s="29">
        <f>'Area 8'!D10</f>
        <v>0</v>
      </c>
      <c r="G41" s="27" t="str" cm="1">
        <f t="array" ref="G41">_xlfn.IFS(F41="Yes",1,F41="Yes but it is only brief training",0.5,F41="Yes but not on a regular basis",0.5,F41="No",0,TRUE,"n/a")</f>
        <v>n/a</v>
      </c>
      <c r="H41" s="4" t="str" cm="1">
        <f t="array" ref="H41">_xlfn.IFS(G41="n/a",K41,G41=0,K41,TRUE,"")</f>
        <v>Q8.1: Decision-making training for FOI practitioners</v>
      </c>
      <c r="I41" s="4" t="str" cm="1">
        <f t="array" ref="I41">_xlfn.IFS(G41="n/a","",G41=0.5,K41,TRUE,"")</f>
        <v/>
      </c>
      <c r="J41" s="4" t="str" cm="1">
        <f t="array" ref="J41">_xlfn.IFS(G41="n/a","",G41=1,K41,TRUE,"")</f>
        <v/>
      </c>
      <c r="K41" s="4" t="s">
        <v>177</v>
      </c>
      <c r="L41" s="18"/>
      <c r="M41" s="4"/>
      <c r="N41" s="4"/>
      <c r="O41" s="4"/>
      <c r="P41" s="4"/>
      <c r="Q41" s="4"/>
      <c r="R41" s="4"/>
      <c r="S41" s="4"/>
      <c r="T41" s="4"/>
      <c r="U41" s="4"/>
      <c r="V41" s="4"/>
      <c r="W41" s="4"/>
      <c r="X41" s="4"/>
    </row>
    <row r="42" spans="2:24" x14ac:dyDescent="0.55000000000000004">
      <c r="B42" s="4"/>
      <c r="C42" s="18"/>
      <c r="D42" s="4"/>
      <c r="E42" s="28" t="s">
        <v>43</v>
      </c>
      <c r="F42" s="29">
        <f>'Area 8'!D14</f>
        <v>0</v>
      </c>
      <c r="G42" s="27" t="str" cm="1">
        <f t="array" ref="G42">_xlfn.IFS(F42="Yes",1,F42="In progress",0.5,F42="No",0,TRUE,"n/a")</f>
        <v>n/a</v>
      </c>
      <c r="H42" s="4" t="str" cm="1">
        <f t="array" ref="H42">_xlfn.IFS(G42="n/a",K42,G42=0,K42,TRUE,"")</f>
        <v>Q8.2: Accreditation or specific training program for FOI decision-makers</v>
      </c>
      <c r="I42" s="4" t="str" cm="1">
        <f t="array" ref="I42">_xlfn.IFS(G42="n/a","",G42=0.5,K42,TRUE,"")</f>
        <v/>
      </c>
      <c r="J42" s="4" t="str" cm="1">
        <f t="array" ref="J42">_xlfn.IFS(G42="n/a","",G42=1,K42,TRUE,"")</f>
        <v/>
      </c>
      <c r="K42" s="4" t="s">
        <v>178</v>
      </c>
      <c r="L42" s="18"/>
      <c r="M42" s="4"/>
      <c r="N42" s="4"/>
      <c r="O42" s="4"/>
      <c r="P42" s="4"/>
      <c r="Q42" s="4"/>
      <c r="R42" s="4"/>
      <c r="S42" s="4"/>
      <c r="T42" s="4"/>
      <c r="U42" s="4"/>
      <c r="V42" s="4"/>
      <c r="W42" s="4"/>
      <c r="X42" s="4"/>
    </row>
    <row r="43" spans="2:24" x14ac:dyDescent="0.55000000000000004">
      <c r="B43" s="4"/>
      <c r="C43" s="18"/>
      <c r="D43" s="4"/>
      <c r="E43" s="28" t="s">
        <v>44</v>
      </c>
      <c r="F43" s="29">
        <f>'Area 8'!D18</f>
        <v>0</v>
      </c>
      <c r="G43" s="27" t="str" cm="1">
        <f t="array" ref="G43">_xlfn.IFS(F43="Yes",1,F43="Yes but not on a regular basis",0.5,F43="No",0,TRUE,"n/a")</f>
        <v>n/a</v>
      </c>
      <c r="H43" s="4" t="str" cm="1">
        <f t="array" ref="H43">_xlfn.IFS(G43="n/a",K43,G43=0,K43,TRUE,"")</f>
        <v>Q8.3: Ongoing FOI training for business areas</v>
      </c>
      <c r="I43" s="4" t="str" cm="1">
        <f t="array" ref="I43">_xlfn.IFS(G43="n/a","",G43=0.5,K43,TRUE,"")</f>
        <v/>
      </c>
      <c r="J43" s="4" t="str" cm="1">
        <f t="array" ref="J43">_xlfn.IFS(G43="n/a","",G43=1,K43,TRUE,"")</f>
        <v/>
      </c>
      <c r="K43" s="4" t="s">
        <v>179</v>
      </c>
      <c r="L43" s="18"/>
      <c r="M43" s="4"/>
      <c r="N43" s="4"/>
      <c r="O43" s="4"/>
      <c r="P43" s="4"/>
      <c r="Q43" s="4"/>
      <c r="R43" s="4"/>
      <c r="S43" s="4"/>
      <c r="T43" s="4"/>
      <c r="U43" s="4"/>
      <c r="V43" s="4"/>
      <c r="W43" s="4"/>
      <c r="X43" s="4"/>
    </row>
    <row r="44" spans="2:24" x14ac:dyDescent="0.55000000000000004">
      <c r="B44" s="4"/>
      <c r="C44" s="18"/>
      <c r="D44" s="4"/>
      <c r="E44" s="28" t="s">
        <v>45</v>
      </c>
      <c r="F44" s="29">
        <f>'Area 8'!D22</f>
        <v>0</v>
      </c>
      <c r="G44" s="27" t="str" cm="1">
        <f t="array" ref="G44">_xlfn.IFS(F44="Yes",1,F44="Yes but not on a regular basis",0.5,F44="No",0,TRUE,"n/a")</f>
        <v>n/a</v>
      </c>
      <c r="H44" s="4" t="str" cm="1">
        <f t="array" ref="H44">_xlfn.IFS(G44="n/a",K44,G44=0,K44,TRUE,"")</f>
        <v>Q8.4: FOI training for new SES staff</v>
      </c>
      <c r="I44" s="4" t="str" cm="1">
        <f t="array" ref="I44">_xlfn.IFS(G44="n/a","",G44=0.5,K44,TRUE,"")</f>
        <v/>
      </c>
      <c r="J44" s="4" t="str" cm="1">
        <f t="array" ref="J44">_xlfn.IFS(G44="n/a","",G44=1,K44,TRUE,"")</f>
        <v/>
      </c>
      <c r="K44" s="4" t="s">
        <v>180</v>
      </c>
      <c r="L44" s="18"/>
      <c r="M44" s="4"/>
      <c r="N44" s="4"/>
      <c r="O44" s="4"/>
      <c r="P44" s="4"/>
      <c r="Q44" s="4"/>
      <c r="R44" s="4"/>
      <c r="S44" s="4"/>
      <c r="T44" s="4"/>
      <c r="U44" s="4"/>
      <c r="V44" s="4"/>
      <c r="W44" s="4"/>
      <c r="X44" s="4"/>
    </row>
    <row r="45" spans="2:24" x14ac:dyDescent="0.55000000000000004">
      <c r="B45" s="4"/>
      <c r="C45" s="18"/>
      <c r="D45" s="4"/>
      <c r="E45" s="28" t="s">
        <v>46</v>
      </c>
      <c r="F45" s="29">
        <f>'Area 8'!D26</f>
        <v>0</v>
      </c>
      <c r="G45" s="27" t="str" cm="1">
        <f t="array" ref="G45">_xlfn.IFS(F45="Yes",1,F45="Yes but not on a regular basis",0.5,F45="No",0,TRUE,"n/a")</f>
        <v>n/a</v>
      </c>
      <c r="H45" s="4" t="str" cm="1">
        <f t="array" ref="H45">_xlfn.IFS(G45="n/a",K45,G45=0,K45,TRUE,"")</f>
        <v>Q8.5: Ongoing FOI training for SES staff</v>
      </c>
      <c r="I45" s="4" t="str" cm="1">
        <f t="array" ref="I45">_xlfn.IFS(G45="n/a","",G45=0.5,K45,TRUE,"")</f>
        <v/>
      </c>
      <c r="J45" s="4" t="str" cm="1">
        <f t="array" ref="J45">_xlfn.IFS(G45="n/a","",G45=1,K45,TRUE,"")</f>
        <v/>
      </c>
      <c r="K45" s="4" t="s">
        <v>181</v>
      </c>
      <c r="L45" s="18"/>
      <c r="M45" s="4"/>
      <c r="N45" s="4"/>
      <c r="O45" s="4"/>
      <c r="P45" s="4"/>
      <c r="Q45" s="4"/>
      <c r="R45" s="4"/>
      <c r="S45" s="4"/>
      <c r="T45" s="4"/>
      <c r="U45" s="4"/>
      <c r="V45" s="4"/>
      <c r="W45" s="4"/>
      <c r="X45" s="4"/>
    </row>
    <row r="46" spans="2:24" x14ac:dyDescent="0.55000000000000004">
      <c r="B46" s="4"/>
      <c r="C46" s="18"/>
      <c r="D46" s="4"/>
      <c r="E46" s="28" t="s">
        <v>47</v>
      </c>
      <c r="F46" s="29">
        <f>'Area 8'!D30</f>
        <v>0</v>
      </c>
      <c r="G46" s="27" t="str" cm="1">
        <f t="array" ref="G46">_xlfn.IFS(F46="Yes",1,F46="In progress",0.5,F46="No",0,TRUE,"n/a")</f>
        <v>n/a</v>
      </c>
      <c r="H46" s="4" t="str" cm="1">
        <f t="array" ref="H46">_xlfn.IFS(G46="n/a",K46,G46=0,K46,TRUE,"")</f>
        <v>Q8.6: Subscription to the OAIC’s ICON alert</v>
      </c>
      <c r="I46" s="4" t="str" cm="1">
        <f t="array" ref="I46">_xlfn.IFS(G46="n/a","",G46=0.5,K46,TRUE,"")</f>
        <v/>
      </c>
      <c r="J46" s="4" t="str" cm="1">
        <f t="array" ref="J46">_xlfn.IFS(G46="n/a","",G46=1,K46,TRUE,"")</f>
        <v/>
      </c>
      <c r="K46" s="4" t="s">
        <v>182</v>
      </c>
      <c r="L46" s="18"/>
      <c r="M46" s="4"/>
      <c r="N46" s="4"/>
      <c r="O46" s="4"/>
      <c r="P46" s="4"/>
      <c r="Q46" s="4"/>
      <c r="R46" s="4"/>
      <c r="S46" s="4"/>
      <c r="T46" s="4"/>
      <c r="U46" s="4"/>
      <c r="V46" s="4"/>
      <c r="W46" s="4"/>
      <c r="X46" s="4"/>
    </row>
    <row r="47" spans="2:24" x14ac:dyDescent="0.55000000000000004">
      <c r="B47" s="4"/>
      <c r="C47" s="18"/>
      <c r="D47" s="4"/>
      <c r="E47" s="28" t="s">
        <v>48</v>
      </c>
      <c r="F47" s="29">
        <f>'Area 8'!D34</f>
        <v>0</v>
      </c>
      <c r="G47" s="27" t="str" cm="1">
        <f t="array" ref="G47">_xlfn.IFS(F47="Yes",1,F47="In progress",0.5,F47="No",0,TRUE,"n/a")</f>
        <v>n/a</v>
      </c>
      <c r="H47" s="4" t="str" cm="1">
        <f t="array" ref="H47">_xlfn.IFS(G47="n/a",K47,G47=0,K47,TRUE,"")</f>
        <v>Q8.7: Attendance at the OAIC’s webinars for FOI practitioners</v>
      </c>
      <c r="I47" s="4" t="str" cm="1">
        <f t="array" ref="I47">_xlfn.IFS(G47="n/a","",G47=0.5,K47,TRUE,"")</f>
        <v/>
      </c>
      <c r="J47" s="4" t="str" cm="1">
        <f t="array" ref="J47">_xlfn.IFS(G47="n/a","",G47=1,K47,TRUE,"")</f>
        <v/>
      </c>
      <c r="K47" s="4" t="s">
        <v>183</v>
      </c>
      <c r="L47" s="18"/>
      <c r="M47" s="4"/>
      <c r="N47" s="4"/>
      <c r="O47" s="4"/>
      <c r="P47" s="4"/>
      <c r="Q47" s="4"/>
      <c r="R47" s="4"/>
      <c r="S47" s="4"/>
      <c r="T47" s="4"/>
      <c r="U47" s="4"/>
      <c r="V47" s="4"/>
      <c r="W47" s="4"/>
      <c r="X47" s="4"/>
    </row>
    <row r="48" spans="2:24" x14ac:dyDescent="0.55000000000000004">
      <c r="B48" s="4"/>
      <c r="C48" s="18"/>
      <c r="D48" s="4"/>
      <c r="E48" s="28" t="s">
        <v>49</v>
      </c>
      <c r="F48" s="38">
        <f>'Area 8'!D38</f>
        <v>0</v>
      </c>
      <c r="G48" s="39" t="str" cm="1">
        <f t="array" ref="G48">_xlfn.IFS(F48="Yes",1,F48="In progress",0.5,F48="No",0,TRUE,"n/a")</f>
        <v>n/a</v>
      </c>
      <c r="H48" s="4" t="str" cm="1">
        <f t="array" ref="H48">_xlfn.IFS(G48="n/a",K48,G48=0,K48,TRUE,"")</f>
        <v>Q8.8: Attendance at other FOI-specific forums</v>
      </c>
      <c r="I48" s="4" t="str" cm="1">
        <f t="array" ref="I48">_xlfn.IFS(G48="n/a","",G48=0.5,K48,TRUE,"")</f>
        <v/>
      </c>
      <c r="J48" s="4" t="str" cm="1">
        <f t="array" ref="J48">_xlfn.IFS(G48="n/a","",G48=1,K48,TRUE,"")</f>
        <v/>
      </c>
      <c r="K48" s="4" t="s">
        <v>184</v>
      </c>
      <c r="L48" s="18"/>
      <c r="M48" s="4"/>
      <c r="N48" s="4"/>
      <c r="O48" s="4"/>
      <c r="P48" s="4"/>
      <c r="Q48" s="4"/>
      <c r="R48" s="4"/>
      <c r="S48" s="4"/>
      <c r="T48" s="4"/>
      <c r="U48" s="4"/>
      <c r="V48" s="4"/>
      <c r="W48" s="4"/>
      <c r="X48" s="4"/>
    </row>
    <row r="49" spans="2:24" x14ac:dyDescent="0.55000000000000004">
      <c r="B49" s="4"/>
      <c r="C49" s="18"/>
      <c r="D49" s="4"/>
      <c r="E49" s="37" t="s">
        <v>50</v>
      </c>
      <c r="F49" s="41">
        <f>'Area 8'!D42</f>
        <v>0</v>
      </c>
      <c r="G49" s="42" t="str" cm="1">
        <f t="array" ref="G49">_xlfn.IFS(F49="Yes",1,F49="In progress",0.5,F49="No",0,TRUE,"n/a")</f>
        <v>n/a</v>
      </c>
      <c r="H49" s="4" t="str" cm="1">
        <f t="array" ref="H49">_xlfn.IFS(G49="n/a",K49,G49=0,K49,TRUE,"")</f>
        <v>Q8.9: Attendance at the SES Leadership Group Quarterly Forum</v>
      </c>
      <c r="I49" s="4" t="str" cm="1">
        <f t="array" ref="I49">_xlfn.IFS(G49="n/a","",G49=0.5,K49,TRUE,"")</f>
        <v/>
      </c>
      <c r="J49" s="4" t="str" cm="1">
        <f t="array" ref="J49">_xlfn.IFS(G49="n/a","",G49=1,K49,TRUE,"")</f>
        <v/>
      </c>
      <c r="K49" s="4" t="s">
        <v>185</v>
      </c>
      <c r="L49" s="18"/>
      <c r="M49" s="4"/>
      <c r="N49" s="4"/>
      <c r="O49" s="4"/>
      <c r="P49" s="4"/>
      <c r="Q49" s="4"/>
      <c r="R49" s="4"/>
      <c r="S49" s="4"/>
      <c r="T49" s="4"/>
      <c r="U49" s="4"/>
      <c r="V49" s="4"/>
      <c r="W49" s="4"/>
      <c r="X49" s="4"/>
    </row>
    <row r="50" spans="2:24" x14ac:dyDescent="0.55000000000000004">
      <c r="B50" s="4"/>
      <c r="C50" s="18"/>
      <c r="D50" s="4"/>
      <c r="E50" s="40" t="s">
        <v>51</v>
      </c>
      <c r="F50" s="29">
        <f>'Area 8'!D46</f>
        <v>0</v>
      </c>
      <c r="G50" s="27" t="str" cm="1">
        <f t="array" ref="G50">_xlfn.IFS(F50="Yes",1,F50="In progress",0.5,F50="No",0,TRUE,"n/a")</f>
        <v>n/a</v>
      </c>
      <c r="H50" s="4" t="str" cm="1">
        <f t="array" ref="H50">_xlfn.IFS(G50="n/a",K50,G50=0,K50,TRUE,"")</f>
        <v>Q8.10: Considers recent IC review decisions</v>
      </c>
      <c r="I50" s="4" t="str" cm="1">
        <f t="array" ref="I50">_xlfn.IFS(G50="n/a","",G50=0.5,K50,TRUE,"")</f>
        <v/>
      </c>
      <c r="J50" s="4" t="str" cm="1">
        <f t="array" ref="J50">_xlfn.IFS(G50="n/a","",G50=1,K50,TRUE,"")</f>
        <v/>
      </c>
      <c r="K50" s="4" t="s">
        <v>186</v>
      </c>
      <c r="L50" s="18"/>
      <c r="M50" s="4"/>
      <c r="N50" s="4"/>
      <c r="O50" s="4"/>
      <c r="P50" s="4"/>
      <c r="Q50" s="4"/>
      <c r="R50" s="4"/>
      <c r="S50" s="4"/>
      <c r="T50" s="4"/>
      <c r="U50" s="4"/>
      <c r="V50" s="4"/>
      <c r="W50" s="4"/>
      <c r="X50" s="4"/>
    </row>
    <row r="51" spans="2:24" x14ac:dyDescent="0.55000000000000004">
      <c r="B51" s="4"/>
      <c r="C51" s="18"/>
      <c r="D51" s="4"/>
      <c r="E51" s="28" t="s">
        <v>52</v>
      </c>
      <c r="F51" s="41">
        <f>'Area 8'!D50</f>
        <v>0</v>
      </c>
      <c r="G51" s="42" t="str" cm="1">
        <f t="array" ref="G51">_xlfn.IFS(F51="Yes",1,F51="In progress",0.5,F51="No",0,TRUE,"n/a")</f>
        <v>n/a</v>
      </c>
      <c r="H51" s="4" t="str" cm="1">
        <f t="array" ref="H51">_xlfn.IFS(G51="n/a",K51,G51=0,K51,TRUE,"")</f>
        <v>Q8.11: Considers recent FOI investigation outcomes</v>
      </c>
      <c r="I51" s="4" t="str" cm="1">
        <f t="array" ref="I51">_xlfn.IFS(G51="n/a","",G51=0.5,K51,TRUE,"")</f>
        <v/>
      </c>
      <c r="J51" s="4" t="str" cm="1">
        <f t="array" ref="J51">_xlfn.IFS(G51="n/a","",G51=1,K51,TRUE,"")</f>
        <v/>
      </c>
      <c r="K51" s="4" t="s">
        <v>187</v>
      </c>
      <c r="L51" s="18"/>
      <c r="M51" s="4"/>
      <c r="N51" s="4"/>
      <c r="O51" s="4"/>
      <c r="P51" s="4"/>
      <c r="Q51" s="4"/>
      <c r="R51" s="4"/>
      <c r="S51" s="4"/>
      <c r="T51" s="4"/>
      <c r="U51" s="4"/>
      <c r="V51" s="4"/>
      <c r="W51" s="4"/>
      <c r="X51" s="4"/>
    </row>
    <row r="52" spans="2:24" ht="14.7" thickBot="1" x14ac:dyDescent="0.6">
      <c r="B52" s="4"/>
      <c r="C52" s="18"/>
      <c r="D52" s="4"/>
      <c r="E52" s="40" t="s">
        <v>53</v>
      </c>
      <c r="F52" s="43">
        <f>'Area 8'!D54</f>
        <v>0</v>
      </c>
      <c r="G52" s="44" t="str" cm="1">
        <f t="array" ref="G52">_xlfn.IFS(F52="Yes",1,F52="In progress",0.5,F52="No",0,TRUE,"n/a")</f>
        <v>n/a</v>
      </c>
      <c r="H52" s="4" t="str" cm="1">
        <f t="array" ref="H52">_xlfn.IFS(G52="n/a",K52,G52=0,K52,TRUE,"")</f>
        <v>Q8.12: Considers recent amendments to the FOI Guidelines</v>
      </c>
      <c r="I52" s="4" t="str" cm="1">
        <f t="array" ref="I52">_xlfn.IFS(G52="n/a","",G52=0.5,K52,TRUE,"")</f>
        <v/>
      </c>
      <c r="J52" s="4" t="str" cm="1">
        <f t="array" ref="J52">_xlfn.IFS(G52="n/a","",G52=1,K52,TRUE,"")</f>
        <v/>
      </c>
      <c r="K52" s="4" t="s">
        <v>188</v>
      </c>
      <c r="L52" s="18"/>
      <c r="M52" s="4"/>
      <c r="N52" s="4"/>
      <c r="O52" s="4"/>
      <c r="P52" s="4"/>
      <c r="Q52" s="4"/>
      <c r="R52" s="4"/>
      <c r="S52" s="4"/>
      <c r="T52" s="4"/>
      <c r="U52" s="4"/>
      <c r="V52" s="4"/>
      <c r="W52" s="4"/>
      <c r="X52" s="4"/>
    </row>
    <row r="53" spans="2:24" x14ac:dyDescent="0.55000000000000004">
      <c r="B53" s="4"/>
      <c r="C53" s="18"/>
      <c r="D53" s="4"/>
      <c r="F53" s="4"/>
      <c r="G53" s="18"/>
      <c r="H53" s="4" t="str">
        <f>CHAR(10)&amp;"  "&amp;CHAR(149)&amp;"  "</f>
        <v xml:space="preserve">
  •  </v>
      </c>
      <c r="I53" s="4" t="str">
        <f>CHAR(10)&amp;"  "&amp;CHAR(149)&amp;"  "</f>
        <v xml:space="preserve">
  •  </v>
      </c>
      <c r="J53" s="4" t="str">
        <f>CHAR(10)&amp;"  "&amp;CHAR(149)&amp;"  "</f>
        <v xml:space="preserve">
  •  </v>
      </c>
      <c r="K53" s="4"/>
      <c r="L53" s="18"/>
      <c r="M53" s="4"/>
      <c r="N53" s="4"/>
      <c r="O53" s="4"/>
      <c r="P53" s="4"/>
      <c r="Q53" s="4"/>
      <c r="R53" s="4"/>
      <c r="S53" s="4"/>
      <c r="T53" s="4"/>
      <c r="U53" s="4"/>
      <c r="V53" s="4"/>
      <c r="W53" s="4"/>
      <c r="X53" s="4"/>
    </row>
    <row r="54" spans="2:24" ht="243.75" customHeight="1" x14ac:dyDescent="0.55000000000000004">
      <c r="B54" s="4"/>
      <c r="C54" s="18"/>
      <c r="D54" s="4"/>
      <c r="E54" s="18"/>
      <c r="F54" s="18"/>
      <c r="G54" s="4"/>
      <c r="H54" s="66" t="str">
        <f>_xlfn.TEXTJOIN(H53,TRUE,H5:H52)</f>
        <v>Areas for improvement:
  •  Q1.1: Overall information access strategy
  •  Q1.2: Regard to Open by Design principles
  •  Q1.3: Nominated Information Champion and/or escalation contact point
  •  Q2.1: Record of authorisations under s 23
  •  Q2.2: Independence of FOI decision-makers
  •  Q2.3: Access to documents held by contractors
  •  Q3.1: Existence of an administrative access scheme
  •  Q3.2: Guidance about accessing documents under various schemes
  •  Q3.3: Administrative access to routinely requested information
  •  Q3.4: Process for identifying updates to IPS entries
  •  Q4.1: Engagement with applicants prior to search and retrieval
  •  Q4.2: Timeframes for internal search and retrieval processes
  •  Q4.3: Existence and availability of a FOI processing manual
  •  Q4.4: Templates for statements of reasons
  •  Q4.5: Seeking of extensions of time by agreement
  •  Q4.6: Availability and accessibility of information about FOI on website
  •  Q4.7: Policies in support of the FOI processing manual
  •  Q4.8: Reliance on legal advice and management
  •  Q5.1: Process for publishing documents on the disclosure log
  •  Q5.2: Compliance with timeframe for disclosure-log publication
  •  Q5.3: Availability of documents released under FOI for direct download
  •  Q5.4: Use of sample disclosure log table
  •  Q5.5: Compliance with accessibility standards
  •  Q6.1: Officer responsible for feedback regarding quarterly FOI statistics
  •  Q6.2: Quality assurance process for FOI statistics
  •  Q6.3: Review of FOI statistics to identify trends
  •  Q6.4: Timeliness of quarterly and annual FOI statistics
  •  Q6.5: Identification or analysis of trends in FOI processing
  •  Q7.1: Use of smartforms for FOI requests
  •  Q7.2: Use of case management systems
  •  Q7.3: Plan for managing an increased FOI caseload
  •  Q7.4: Existence of a surge team
  •  Q7.5: Identification of improvements for FOI processes
  •  Q7.6: Process documents to support business areas conducting search and retrieval
  •  Q7.7: Identification of documents routinely released to publish on IPS
  •  Q8.1: Decision-making training for FOI practitioners
  •  Q8.2: Accreditation or specific training program for FOI decision-makers
  •  Q8.3: Ongoing FOI training for business areas
  •  Q8.4: FOI training for new SES staff
  •  Q8.5: Ongoing FOI training for SES staff
  •  Q8.6: Subscription to the OAIC’s ICON alert
  •  Q8.7: Attendance at the OAIC’s webinars for FOI practitioners
  •  Q8.8: Attendance at other FOI-specific forums
  •  Q8.9: Attendance at the SES Leadership Group Quarterly Forum
  •  Q8.10: Considers recent IC review decisions
  •  Q8.11: Considers recent FOI investigation outcomes
  •  Q8.12: Considers recent amendments to the FOI Guidelines</v>
      </c>
      <c r="I54" s="66" t="str">
        <f t="shared" ref="I54:J54" si="0">_xlfn.TEXTJOIN(I53,TRUE,I5:I52)</f>
        <v>Areas in progress:</v>
      </c>
      <c r="J54" s="66" t="str">
        <f t="shared" si="0"/>
        <v>Areas of achievement:</v>
      </c>
      <c r="K54" s="66"/>
      <c r="L54" s="18"/>
      <c r="M54" s="4"/>
      <c r="N54" s="4"/>
      <c r="O54" s="4"/>
      <c r="P54" s="4"/>
      <c r="Q54" s="4"/>
      <c r="R54" s="4"/>
      <c r="S54" s="4"/>
      <c r="T54" s="4"/>
      <c r="U54" s="4"/>
      <c r="V54" s="4"/>
      <c r="W54" s="4"/>
      <c r="X54" s="4"/>
    </row>
    <row r="55" spans="2:24" x14ac:dyDescent="0.55000000000000004">
      <c r="B55" s="4"/>
      <c r="C55" s="18"/>
      <c r="D55" s="4"/>
      <c r="E55" s="4"/>
      <c r="F55" s="18"/>
      <c r="G55" s="4"/>
      <c r="H55" s="4"/>
      <c r="I55" s="4"/>
      <c r="J55" s="4"/>
      <c r="K55" s="4"/>
      <c r="L55" s="18"/>
      <c r="M55" s="4"/>
      <c r="N55" s="4"/>
      <c r="O55" s="4"/>
      <c r="P55" s="4"/>
      <c r="Q55" s="4"/>
      <c r="R55" s="4"/>
      <c r="S55" s="4"/>
      <c r="T55" s="4"/>
      <c r="U55" s="4"/>
      <c r="V55" s="4"/>
      <c r="W55" s="4"/>
      <c r="X55" s="4"/>
    </row>
    <row r="56" spans="2:24" x14ac:dyDescent="0.55000000000000004">
      <c r="B56" s="4"/>
      <c r="C56" s="18"/>
      <c r="D56" s="4"/>
      <c r="E56" s="4"/>
      <c r="F56" s="18"/>
      <c r="G56" s="4"/>
      <c r="H56" s="4"/>
      <c r="I56" s="4"/>
      <c r="J56" s="4"/>
      <c r="K56" s="4"/>
      <c r="L56" s="18"/>
      <c r="M56" s="4"/>
      <c r="N56" s="4"/>
      <c r="O56" s="4"/>
      <c r="P56" s="4"/>
      <c r="Q56" s="4"/>
      <c r="R56" s="4"/>
      <c r="S56" s="4"/>
      <c r="T56" s="4"/>
      <c r="U56" s="4"/>
      <c r="V56" s="4"/>
      <c r="W56" s="4"/>
      <c r="X56" s="4"/>
    </row>
    <row r="57" spans="2:24" x14ac:dyDescent="0.55000000000000004">
      <c r="B57" s="4"/>
      <c r="C57" s="4"/>
      <c r="D57" s="18"/>
      <c r="E57" s="4"/>
      <c r="F57" s="18"/>
      <c r="G57" s="4"/>
      <c r="H57" s="18"/>
      <c r="I57" s="18"/>
      <c r="J57" s="18"/>
      <c r="K57" s="18"/>
      <c r="L57" s="4"/>
      <c r="M57" s="18"/>
      <c r="N57" s="4"/>
      <c r="O57" s="4"/>
      <c r="P57" s="4"/>
      <c r="Q57" s="4"/>
      <c r="R57" s="4"/>
      <c r="S57" s="4"/>
      <c r="T57" s="4"/>
      <c r="U57" s="4"/>
      <c r="V57" s="4"/>
      <c r="W57" s="4"/>
      <c r="X57" s="4"/>
    </row>
    <row r="58" spans="2:24" x14ac:dyDescent="0.55000000000000004">
      <c r="B58" s="4"/>
      <c r="C58" s="4"/>
      <c r="D58" s="18"/>
      <c r="E58" s="4"/>
      <c r="F58" s="18"/>
      <c r="G58" s="4"/>
      <c r="H58" s="18"/>
      <c r="I58" s="18"/>
      <c r="J58" s="18"/>
      <c r="K58" s="18"/>
      <c r="L58" s="4"/>
      <c r="M58" s="18"/>
      <c r="N58" s="4"/>
      <c r="O58" s="4"/>
      <c r="P58" s="4"/>
      <c r="Q58" s="4"/>
      <c r="R58" s="4"/>
      <c r="S58" s="4"/>
      <c r="T58" s="4"/>
      <c r="U58" s="4"/>
      <c r="V58" s="4"/>
      <c r="W58" s="4"/>
      <c r="X58" s="4"/>
    </row>
    <row r="59" spans="2:24" x14ac:dyDescent="0.55000000000000004">
      <c r="B59" s="4"/>
      <c r="C59" s="4"/>
      <c r="D59" s="18"/>
      <c r="E59" s="4"/>
      <c r="F59" s="18"/>
      <c r="G59" s="4"/>
      <c r="H59" s="18"/>
      <c r="I59" s="18"/>
      <c r="J59" s="18"/>
      <c r="K59" s="18"/>
      <c r="L59" s="4"/>
      <c r="M59" s="18"/>
      <c r="N59" s="4"/>
      <c r="O59" s="4"/>
      <c r="P59" s="4"/>
      <c r="Q59" s="4"/>
      <c r="R59" s="4"/>
      <c r="S59" s="4"/>
      <c r="T59" s="4"/>
      <c r="U59" s="4"/>
      <c r="V59" s="4"/>
      <c r="W59" s="4"/>
      <c r="X59" s="4"/>
    </row>
    <row r="60" spans="2:24" x14ac:dyDescent="0.55000000000000004">
      <c r="B60" s="4"/>
      <c r="C60" s="4"/>
      <c r="D60" s="18"/>
      <c r="E60" s="4"/>
      <c r="F60" s="18"/>
      <c r="G60" s="4"/>
      <c r="H60" s="18"/>
      <c r="I60" s="18"/>
      <c r="J60" s="18"/>
      <c r="K60" s="18"/>
      <c r="L60" s="4"/>
      <c r="M60" s="18"/>
      <c r="N60" s="4"/>
      <c r="O60" s="4"/>
      <c r="P60" s="4"/>
      <c r="Q60" s="4"/>
      <c r="R60" s="4"/>
      <c r="S60" s="4"/>
      <c r="T60" s="4"/>
      <c r="U60" s="4"/>
      <c r="V60" s="4"/>
      <c r="W60" s="4"/>
      <c r="X60" s="4"/>
    </row>
    <row r="61" spans="2:24" x14ac:dyDescent="0.55000000000000004">
      <c r="B61" s="4"/>
      <c r="C61" s="4"/>
      <c r="D61" s="18"/>
      <c r="E61" s="4"/>
      <c r="H61" s="18"/>
      <c r="I61" s="18"/>
      <c r="J61" s="18"/>
      <c r="K61" s="18"/>
      <c r="L61" s="4"/>
      <c r="M61" s="18"/>
      <c r="N61" s="4"/>
      <c r="O61" s="4"/>
      <c r="P61" s="4"/>
      <c r="Q61" s="4"/>
      <c r="R61" s="4"/>
      <c r="S61" s="4"/>
      <c r="T61" s="4"/>
      <c r="U61" s="4"/>
      <c r="V61" s="4"/>
      <c r="W61" s="4"/>
      <c r="X61" s="4"/>
    </row>
    <row r="62" spans="2:24" x14ac:dyDescent="0.55000000000000004">
      <c r="B62" s="4"/>
      <c r="C62" s="4"/>
      <c r="D62" s="18"/>
      <c r="H62" s="18"/>
      <c r="I62" s="18"/>
      <c r="J62" s="18"/>
      <c r="K62" s="18"/>
      <c r="L62" s="4"/>
      <c r="M62" s="18"/>
      <c r="N62" s="4"/>
      <c r="O62" s="4"/>
      <c r="P62" s="4"/>
      <c r="Q62" s="4"/>
      <c r="R62" s="4"/>
      <c r="S62" s="4"/>
      <c r="T62" s="4"/>
      <c r="U62" s="4"/>
      <c r="V62" s="4"/>
      <c r="W62" s="4"/>
      <c r="X62" s="4"/>
    </row>
    <row r="63" spans="2:24" x14ac:dyDescent="0.55000000000000004">
      <c r="B63" s="4"/>
      <c r="C63" s="4"/>
      <c r="D63" s="18"/>
      <c r="H63" s="18"/>
      <c r="I63" s="18"/>
      <c r="J63" s="18"/>
      <c r="K63" s="18"/>
      <c r="L63" s="4"/>
      <c r="M63" s="18"/>
      <c r="N63" s="4"/>
      <c r="O63" s="4"/>
      <c r="P63" s="4"/>
      <c r="Q63" s="4"/>
      <c r="R63" s="4"/>
      <c r="S63" s="4"/>
      <c r="T63" s="4"/>
      <c r="U63" s="4"/>
      <c r="V63" s="4"/>
      <c r="W63" s="4"/>
      <c r="X63" s="4"/>
    </row>
  </sheetData>
  <sheetProtection algorithmName="SHA-256" hashValue="/XQF0Xwe/sWCuhfDHLqTgp/5ZWAZJFzJlgWWAYele+k=" saltValue="edNra4RNuY97UsHkWlhmgg==" spinCount="100000" sheet="1" objects="1" scenarios="1" selectLockedCells="1" selectUnlockedCells="1"/>
  <pageMargins left="0.7" right="0.7" top="0.75" bottom="0.75" header="0.3" footer="0.3"/>
  <pageSetup paperSize="9" orientation="portrait" r:id="rId1"/>
  <ignoredErrors>
    <ignoredError sqref="G1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Overview</vt:lpstr>
      <vt:lpstr>Area 1</vt:lpstr>
      <vt:lpstr>Area 2</vt:lpstr>
      <vt:lpstr>Area 3</vt:lpstr>
      <vt:lpstr>Area 4</vt:lpstr>
      <vt:lpstr>Area 5</vt:lpstr>
      <vt:lpstr>Area 6</vt:lpstr>
      <vt:lpstr>Area 7</vt:lpstr>
      <vt:lpstr>Area 8</vt:lpstr>
      <vt:lpstr>Results</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OAIC Self-Assessment Tool</dc:title>
  <dc:creator>Office of the Australian Information Commissioner</dc:creator>
  <cp:lastModifiedBy>PIRANI,Matthew</cp:lastModifiedBy>
  <dcterms:created xsi:type="dcterms:W3CDTF">2015-06-05T18:17:20Z</dcterms:created>
  <dcterms:modified xsi:type="dcterms:W3CDTF">2024-12-18T02:04:24Z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2024-08-02T01:04:02Z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c7440859-f352-4e37-813a-881b4a889711</vt:lpwstr>
  </property>
  <property fmtid="{D5CDD505-2E9C-101B-9397-08002B2CF9AE}" pid="8" name="MSIP_Label_79d889eb-932f-4752-8739-64d25806ef64_ContentBits">
    <vt:lpwstr>0</vt:lpwstr>
  </property>
</Properties>
</file>